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2032" windowHeight="10056" firstSheet="8" activeTab="8"/>
  </bookViews>
  <sheets>
    <sheet name="1 ANNO 1" sheetId="1" state="hidden" r:id="rId1"/>
    <sheet name="1 ANNO 2" sheetId="4" state="hidden" r:id="rId2"/>
    <sheet name="1 ANNO 3" sheetId="5" state="hidden" r:id="rId3"/>
    <sheet name="1 ANNO v.4" sheetId="7" state="hidden" r:id="rId4"/>
    <sheet name="1 ANNO v.5" sheetId="8" state="hidden" r:id="rId5"/>
    <sheet name="1 ANNO v.6" sheetId="9" state="hidden" r:id="rId6"/>
    <sheet name="Foglio2" sheetId="2" state="hidden" r:id="rId7"/>
    <sheet name="Foglio3" sheetId="3" state="hidden" r:id="rId8"/>
    <sheet name="Orario classe" sheetId="11" r:id="rId9"/>
  </sheets>
  <definedNames>
    <definedName name="_xlnm.Print_Area" localSheetId="0">'1 ANNO 1'!$B$2:$N$20</definedName>
    <definedName name="_xlnm.Print_Area" localSheetId="1">'1 ANNO 2'!$B$2:$T$26</definedName>
    <definedName name="_xlnm.Print_Area" localSheetId="2">'1 ANNO 3'!$B$2:$V$22</definedName>
    <definedName name="_xlnm.Print_Area" localSheetId="3">'1 ANNO v.4'!$B$2:$Z$21</definedName>
    <definedName name="_xlnm.Print_Area" localSheetId="4">'1 ANNO v.5'!$B$2:$Z$21</definedName>
    <definedName name="_xlnm.Print_Area" localSheetId="5">'1 ANNO v.6'!$B$2:$AJ$19</definedName>
    <definedName name="_xlnm.Print_Area" localSheetId="8">'Orario classe'!$A$4:$K$15</definedName>
  </definedNames>
  <calcPr calcId="145621"/>
</workbook>
</file>

<file path=xl/calcChain.xml><?xml version="1.0" encoding="utf-8"?>
<calcChain xmlns="http://schemas.openxmlformats.org/spreadsheetml/2006/main">
  <c r="Y19" i="9" l="1"/>
  <c r="X19" i="9"/>
  <c r="W19" i="9"/>
  <c r="V19" i="9"/>
  <c r="U19" i="9"/>
  <c r="T19" i="9"/>
  <c r="R19" i="9"/>
  <c r="Q19" i="9"/>
  <c r="P19" i="9"/>
  <c r="O19" i="9"/>
  <c r="M18" i="9"/>
  <c r="M17" i="9"/>
  <c r="M16" i="9"/>
  <c r="M15" i="9"/>
  <c r="M14" i="9"/>
  <c r="M13" i="9"/>
  <c r="M12" i="9"/>
  <c r="M11" i="9"/>
  <c r="M10" i="9"/>
  <c r="M9" i="9"/>
  <c r="M7" i="9"/>
  <c r="M6" i="9"/>
  <c r="Z18" i="9"/>
  <c r="AE18" i="9" s="1"/>
  <c r="Z17" i="9"/>
  <c r="AE17" i="9" s="1"/>
  <c r="Z16" i="9"/>
  <c r="AE16" i="9" s="1"/>
  <c r="Z15" i="9"/>
  <c r="AE15" i="9" s="1"/>
  <c r="Z14" i="9"/>
  <c r="AE14" i="9" s="1"/>
  <c r="Z13" i="9"/>
  <c r="AE13" i="9" s="1"/>
  <c r="Z12" i="9"/>
  <c r="AE12" i="9" s="1"/>
  <c r="Z11" i="9"/>
  <c r="AE11" i="9" s="1"/>
  <c r="Z10" i="9"/>
  <c r="AE10" i="9" s="1"/>
  <c r="Z8" i="9"/>
  <c r="Z7" i="9"/>
  <c r="AE7" i="9" s="1"/>
  <c r="Z6" i="9"/>
  <c r="AE6" i="9" s="1"/>
  <c r="Z9" i="9"/>
  <c r="AE9" i="9" s="1"/>
  <c r="L19" i="9"/>
  <c r="K19" i="9"/>
  <c r="J19" i="9"/>
  <c r="I19" i="9"/>
  <c r="H19" i="9"/>
  <c r="G19" i="9"/>
  <c r="Z19" i="9" l="1"/>
  <c r="AE19" i="9" s="1"/>
  <c r="AE8" i="9"/>
  <c r="M8" i="9"/>
  <c r="M19" i="9" l="1"/>
  <c r="D19" i="9"/>
  <c r="AC18" i="9"/>
  <c r="AF18" i="9" s="1"/>
  <c r="E18" i="9"/>
  <c r="AH18" i="9" s="1"/>
  <c r="AJ18" i="9" s="1"/>
  <c r="AF17" i="9"/>
  <c r="E17" i="9"/>
  <c r="AH17" i="9" s="1"/>
  <c r="AJ17" i="9" s="1"/>
  <c r="AC16" i="9"/>
  <c r="E16" i="9"/>
  <c r="AF15" i="9"/>
  <c r="E15" i="9"/>
  <c r="AH15" i="9" s="1"/>
  <c r="AJ15" i="9" s="1"/>
  <c r="AF14" i="9"/>
  <c r="E14" i="9"/>
  <c r="AF13" i="9"/>
  <c r="E13" i="9"/>
  <c r="AF12" i="9"/>
  <c r="E12" i="9"/>
  <c r="AF11" i="9"/>
  <c r="E11" i="9"/>
  <c r="AF10" i="9"/>
  <c r="E10" i="9"/>
  <c r="E9" i="9"/>
  <c r="E8" i="9"/>
  <c r="AH8" i="9" s="1"/>
  <c r="AJ8" i="9" s="1"/>
  <c r="AF7" i="9"/>
  <c r="E7" i="9"/>
  <c r="AF6" i="9"/>
  <c r="E6" i="9"/>
  <c r="P8" i="8"/>
  <c r="U8" i="8" s="1"/>
  <c r="V8" i="8" s="1"/>
  <c r="M8" i="8"/>
  <c r="O19" i="8"/>
  <c r="G19" i="8"/>
  <c r="D19" i="8"/>
  <c r="S18" i="8"/>
  <c r="U18" i="8" s="1"/>
  <c r="V18" i="8" s="1"/>
  <c r="H18" i="8"/>
  <c r="E18" i="8"/>
  <c r="U17" i="8"/>
  <c r="V17" i="8" s="1"/>
  <c r="H17" i="8"/>
  <c r="E17" i="8"/>
  <c r="X17" i="8" s="1"/>
  <c r="Z17" i="8" s="1"/>
  <c r="S16" i="8"/>
  <c r="S19" i="8" s="1"/>
  <c r="P16" i="8"/>
  <c r="M16" i="8"/>
  <c r="U16" i="8" s="1"/>
  <c r="H16" i="8"/>
  <c r="E16" i="8"/>
  <c r="M15" i="8"/>
  <c r="U15" i="8" s="1"/>
  <c r="V15" i="8" s="1"/>
  <c r="H15" i="8"/>
  <c r="E15" i="8"/>
  <c r="U14" i="8"/>
  <c r="V14" i="8" s="1"/>
  <c r="K14" i="8"/>
  <c r="H14" i="8"/>
  <c r="X14" i="8" s="1"/>
  <c r="Z14" i="8" s="1"/>
  <c r="E14" i="8"/>
  <c r="V13" i="8"/>
  <c r="U13" i="8"/>
  <c r="K13" i="8"/>
  <c r="H13" i="8"/>
  <c r="E13" i="8"/>
  <c r="E19" i="8" s="1"/>
  <c r="U12" i="8"/>
  <c r="V12" i="8" s="1"/>
  <c r="K12" i="8"/>
  <c r="H12" i="8"/>
  <c r="E12" i="8"/>
  <c r="X12" i="8" s="1"/>
  <c r="Z12" i="8" s="1"/>
  <c r="U11" i="8"/>
  <c r="V11" i="8" s="1"/>
  <c r="K11" i="8"/>
  <c r="H11" i="8"/>
  <c r="E11" i="8"/>
  <c r="X11" i="8" s="1"/>
  <c r="Z11" i="8" s="1"/>
  <c r="U10" i="8"/>
  <c r="V10" i="8" s="1"/>
  <c r="K10" i="8"/>
  <c r="H10" i="8"/>
  <c r="X10" i="8" s="1"/>
  <c r="Z10" i="8" s="1"/>
  <c r="E10" i="8"/>
  <c r="P9" i="8"/>
  <c r="M9" i="8"/>
  <c r="U9" i="8" s="1"/>
  <c r="K9" i="8"/>
  <c r="H9" i="8"/>
  <c r="E9" i="8"/>
  <c r="K8" i="8"/>
  <c r="H8" i="8"/>
  <c r="E8" i="8"/>
  <c r="U7" i="8"/>
  <c r="V7" i="8" s="1"/>
  <c r="K7" i="8"/>
  <c r="H7" i="8"/>
  <c r="X7" i="8" s="1"/>
  <c r="E7" i="8"/>
  <c r="V6" i="8"/>
  <c r="U6" i="8"/>
  <c r="H6" i="8"/>
  <c r="H19" i="8" s="1"/>
  <c r="E6" i="8"/>
  <c r="X6" i="8" s="1"/>
  <c r="Z6" i="8" s="1"/>
  <c r="AH6" i="9" l="1"/>
  <c r="AJ6" i="9" s="1"/>
  <c r="AH10" i="9"/>
  <c r="AJ10" i="9" s="1"/>
  <c r="AH11" i="9"/>
  <c r="AJ11" i="9" s="1"/>
  <c r="AH12" i="9"/>
  <c r="AJ12" i="9" s="1"/>
  <c r="AH13" i="9"/>
  <c r="AJ13" i="9" s="1"/>
  <c r="AH14" i="9"/>
  <c r="AJ14" i="9" s="1"/>
  <c r="AH7" i="9"/>
  <c r="AJ7" i="9" s="1"/>
  <c r="AC19" i="9"/>
  <c r="AF9" i="9"/>
  <c r="AF16" i="9"/>
  <c r="AF8" i="9"/>
  <c r="E19" i="9"/>
  <c r="P19" i="8"/>
  <c r="X8" i="8"/>
  <c r="Z8" i="8" s="1"/>
  <c r="V16" i="8"/>
  <c r="X16" i="8"/>
  <c r="Z16" i="8" s="1"/>
  <c r="Z7" i="8"/>
  <c r="X18" i="8"/>
  <c r="Z18" i="8" s="1"/>
  <c r="V9" i="8"/>
  <c r="V19" i="8" s="1"/>
  <c r="X9" i="8"/>
  <c r="Z9" i="8" s="1"/>
  <c r="X15" i="8"/>
  <c r="Z15" i="8" s="1"/>
  <c r="M19" i="8"/>
  <c r="U19" i="8" s="1"/>
  <c r="X13" i="8"/>
  <c r="Z13" i="8" s="1"/>
  <c r="AD9" i="7"/>
  <c r="AH19" i="9" l="1"/>
  <c r="AH16" i="9"/>
  <c r="AJ16" i="9" s="1"/>
  <c r="AH9" i="9"/>
  <c r="AJ9" i="9" s="1"/>
  <c r="AF19" i="9"/>
  <c r="Z19" i="8"/>
  <c r="X19" i="8"/>
  <c r="O19" i="7"/>
  <c r="G19" i="7"/>
  <c r="D19" i="7"/>
  <c r="U18" i="7"/>
  <c r="V18" i="7" s="1"/>
  <c r="S18" i="7"/>
  <c r="H18" i="7"/>
  <c r="E18" i="7"/>
  <c r="U17" i="7"/>
  <c r="V17" i="7" s="1"/>
  <c r="H17" i="7"/>
  <c r="E17" i="7"/>
  <c r="X17" i="7" s="1"/>
  <c r="Z17" i="7" s="1"/>
  <c r="S16" i="7"/>
  <c r="S19" i="7" s="1"/>
  <c r="P16" i="7"/>
  <c r="U16" i="7"/>
  <c r="H16" i="7"/>
  <c r="E16" i="7"/>
  <c r="M15" i="7"/>
  <c r="U15" i="7" s="1"/>
  <c r="V15" i="7" s="1"/>
  <c r="H15" i="7"/>
  <c r="E15" i="7"/>
  <c r="V14" i="7"/>
  <c r="U14" i="7"/>
  <c r="K14" i="7"/>
  <c r="H14" i="7"/>
  <c r="E14" i="7"/>
  <c r="X14" i="7" s="1"/>
  <c r="Z14" i="7" s="1"/>
  <c r="U13" i="7"/>
  <c r="V13" i="7" s="1"/>
  <c r="K13" i="7"/>
  <c r="H13" i="7"/>
  <c r="E13" i="7"/>
  <c r="X13" i="7" s="1"/>
  <c r="Z13" i="7" s="1"/>
  <c r="U12" i="7"/>
  <c r="V12" i="7" s="1"/>
  <c r="K12" i="7"/>
  <c r="H12" i="7"/>
  <c r="X12" i="7" s="1"/>
  <c r="Z12" i="7" s="1"/>
  <c r="E12" i="7"/>
  <c r="V11" i="7"/>
  <c r="U11" i="7"/>
  <c r="K11" i="7"/>
  <c r="H11" i="7"/>
  <c r="X11" i="7" s="1"/>
  <c r="Z11" i="7" s="1"/>
  <c r="E11" i="7"/>
  <c r="V10" i="7"/>
  <c r="U10" i="7"/>
  <c r="K10" i="7"/>
  <c r="H10" i="7"/>
  <c r="E10" i="7"/>
  <c r="X10" i="7" s="1"/>
  <c r="Z10" i="7" s="1"/>
  <c r="P9" i="7"/>
  <c r="P19" i="7" s="1"/>
  <c r="M9" i="7"/>
  <c r="U9" i="7" s="1"/>
  <c r="V9" i="7" s="1"/>
  <c r="K9" i="7"/>
  <c r="H9" i="7"/>
  <c r="E9" i="7"/>
  <c r="V8" i="7"/>
  <c r="U8" i="7"/>
  <c r="K8" i="7"/>
  <c r="H8" i="7"/>
  <c r="E8" i="7"/>
  <c r="X8" i="7" s="1"/>
  <c r="Z8" i="7" s="1"/>
  <c r="U7" i="7"/>
  <c r="V7" i="7" s="1"/>
  <c r="K7" i="7"/>
  <c r="H7" i="7"/>
  <c r="E7" i="7"/>
  <c r="X7" i="7" s="1"/>
  <c r="U6" i="7"/>
  <c r="V6" i="7" s="1"/>
  <c r="H6" i="7"/>
  <c r="H19" i="7" s="1"/>
  <c r="E6" i="7"/>
  <c r="X6" i="7" s="1"/>
  <c r="Z6" i="7" s="1"/>
  <c r="AJ19" i="9" l="1"/>
  <c r="X18" i="7"/>
  <c r="Z18" i="7" s="1"/>
  <c r="X9" i="7"/>
  <c r="Z9" i="7" s="1"/>
  <c r="Z7" i="7"/>
  <c r="X15" i="7"/>
  <c r="Z15" i="7" s="1"/>
  <c r="V16" i="7"/>
  <c r="V19" i="7" s="1"/>
  <c r="X16" i="7"/>
  <c r="Z16" i="7" s="1"/>
  <c r="Z19" i="7" s="1"/>
  <c r="E19" i="7"/>
  <c r="M19" i="7"/>
  <c r="U19" i="7" s="1"/>
  <c r="X19" i="7" l="1"/>
  <c r="T19" i="5" l="1"/>
  <c r="T18" i="5"/>
  <c r="T17" i="5"/>
  <c r="T15" i="5"/>
  <c r="T13" i="5"/>
  <c r="T12" i="5"/>
  <c r="T10" i="5"/>
  <c r="T9" i="5"/>
  <c r="T8" i="5"/>
  <c r="T7" i="5"/>
  <c r="T6" i="5"/>
  <c r="V6" i="5" s="1"/>
  <c r="T16" i="5"/>
  <c r="R19" i="5"/>
  <c r="R18" i="5"/>
  <c r="R17" i="5"/>
  <c r="R16" i="5"/>
  <c r="R15" i="5"/>
  <c r="R14" i="5"/>
  <c r="R13" i="5"/>
  <c r="R12" i="5"/>
  <c r="R11" i="5"/>
  <c r="R10" i="5"/>
  <c r="R9" i="5"/>
  <c r="R8" i="5"/>
  <c r="R7" i="5"/>
  <c r="R6" i="5"/>
  <c r="Q19" i="5"/>
  <c r="Q18" i="5"/>
  <c r="Q17" i="5"/>
  <c r="Q16" i="5"/>
  <c r="Q15" i="5"/>
  <c r="Q14" i="5"/>
  <c r="Q13" i="5"/>
  <c r="Q12" i="5"/>
  <c r="Q11" i="5"/>
  <c r="Q10" i="5"/>
  <c r="Q8" i="5"/>
  <c r="Q7" i="5"/>
  <c r="Q6" i="5"/>
  <c r="Q9" i="5"/>
  <c r="N16" i="5"/>
  <c r="P16" i="5"/>
  <c r="P20" i="5" s="1"/>
  <c r="N15" i="5"/>
  <c r="F20" i="5"/>
  <c r="G19" i="5"/>
  <c r="G18" i="5"/>
  <c r="G17" i="5"/>
  <c r="G16" i="5"/>
  <c r="G15" i="5"/>
  <c r="G14" i="5"/>
  <c r="G13" i="5"/>
  <c r="G12" i="5"/>
  <c r="G11" i="5"/>
  <c r="T11" i="5" s="1"/>
  <c r="G10" i="5"/>
  <c r="G9" i="5"/>
  <c r="G8" i="5"/>
  <c r="G7" i="5"/>
  <c r="G6" i="5"/>
  <c r="D20" i="5"/>
  <c r="J19" i="5"/>
  <c r="I19" i="5"/>
  <c r="E19" i="5"/>
  <c r="V19" i="5" s="1"/>
  <c r="J18" i="5"/>
  <c r="E18" i="5"/>
  <c r="J17" i="5"/>
  <c r="E17" i="5"/>
  <c r="L16" i="5"/>
  <c r="I16" i="5"/>
  <c r="E16" i="5"/>
  <c r="L15" i="5"/>
  <c r="I15" i="5"/>
  <c r="J15" i="5" s="1"/>
  <c r="E15" i="5"/>
  <c r="J14" i="5"/>
  <c r="E14" i="5"/>
  <c r="T14" i="5" s="1"/>
  <c r="V14" i="5" s="1"/>
  <c r="J13" i="5"/>
  <c r="E13" i="5"/>
  <c r="V13" i="5" s="1"/>
  <c r="V12" i="5"/>
  <c r="J12" i="5"/>
  <c r="E12" i="5"/>
  <c r="J11" i="5"/>
  <c r="E11" i="5"/>
  <c r="V10" i="5"/>
  <c r="J10" i="5"/>
  <c r="E10" i="5"/>
  <c r="N9" i="5"/>
  <c r="L9" i="5"/>
  <c r="J9" i="5"/>
  <c r="E9" i="5"/>
  <c r="J8" i="5"/>
  <c r="E8" i="5"/>
  <c r="J7" i="5"/>
  <c r="E7" i="5"/>
  <c r="E6" i="5"/>
  <c r="V8" i="5" l="1"/>
  <c r="V18" i="5"/>
  <c r="V17" i="5"/>
  <c r="N20" i="5"/>
  <c r="Q20" i="5" s="1"/>
  <c r="V16" i="5"/>
  <c r="L20" i="5"/>
  <c r="V15" i="5"/>
  <c r="V11" i="5"/>
  <c r="G20" i="5"/>
  <c r="E20" i="5"/>
  <c r="V9" i="5"/>
  <c r="R20" i="5"/>
  <c r="V7" i="5"/>
  <c r="V20" i="5" s="1"/>
  <c r="J16" i="5"/>
  <c r="J20" i="5" s="1"/>
  <c r="T20" i="4"/>
  <c r="H18" i="4"/>
  <c r="H17" i="4"/>
  <c r="H14" i="4"/>
  <c r="H13" i="4"/>
  <c r="H12" i="4"/>
  <c r="H11" i="4"/>
  <c r="H10" i="4"/>
  <c r="H9" i="4"/>
  <c r="H8" i="4"/>
  <c r="H7" i="4"/>
  <c r="T20" i="5" l="1"/>
  <c r="P18" i="4"/>
  <c r="P17" i="4"/>
  <c r="P14" i="4"/>
  <c r="P13" i="4"/>
  <c r="P12" i="4"/>
  <c r="P11" i="4"/>
  <c r="P10" i="4"/>
  <c r="P8" i="4"/>
  <c r="P7" i="4"/>
  <c r="G19" i="4"/>
  <c r="H19" i="4" s="1"/>
  <c r="G16" i="4"/>
  <c r="E19" i="4"/>
  <c r="E18" i="4"/>
  <c r="R18" i="4" s="1"/>
  <c r="T18" i="4" s="1"/>
  <c r="E17" i="4"/>
  <c r="R17" i="4" s="1"/>
  <c r="T17" i="4" s="1"/>
  <c r="E16" i="4"/>
  <c r="E15" i="4"/>
  <c r="E14" i="4"/>
  <c r="R14" i="4" s="1"/>
  <c r="T14" i="4" s="1"/>
  <c r="E13" i="4"/>
  <c r="R13" i="4" s="1"/>
  <c r="T13" i="4" s="1"/>
  <c r="E12" i="4"/>
  <c r="R12" i="4" s="1"/>
  <c r="T12" i="4" s="1"/>
  <c r="E11" i="4"/>
  <c r="R11" i="4" s="1"/>
  <c r="T11" i="4" s="1"/>
  <c r="E10" i="4"/>
  <c r="R10" i="4" s="1"/>
  <c r="T10" i="4" s="1"/>
  <c r="E9" i="4"/>
  <c r="E8" i="4"/>
  <c r="R8" i="4" s="1"/>
  <c r="T8" i="4" s="1"/>
  <c r="G15" i="4"/>
  <c r="H15" i="4" s="1"/>
  <c r="H20" i="4" l="1"/>
  <c r="H16" i="4"/>
  <c r="D20" i="4"/>
  <c r="N20" i="4"/>
  <c r="L16" i="4"/>
  <c r="J16" i="4"/>
  <c r="L15" i="4"/>
  <c r="J15" i="4"/>
  <c r="O15" i="4" s="1"/>
  <c r="P15" i="4" s="1"/>
  <c r="L9" i="4"/>
  <c r="J9" i="4"/>
  <c r="E7" i="4"/>
  <c r="R7" i="4" s="1"/>
  <c r="E6" i="4"/>
  <c r="L20" i="1"/>
  <c r="L16" i="1"/>
  <c r="L15" i="1"/>
  <c r="L9" i="1"/>
  <c r="O16" i="4" l="1"/>
  <c r="R15" i="4"/>
  <c r="T15" i="4" s="1"/>
  <c r="T7" i="4"/>
  <c r="J20" i="4"/>
  <c r="O19" i="4"/>
  <c r="E20" i="4"/>
  <c r="O9" i="4"/>
  <c r="L20" i="4"/>
  <c r="O20" i="4" s="1"/>
  <c r="R6" i="4"/>
  <c r="G15" i="1"/>
  <c r="G16" i="1"/>
  <c r="N16" i="1"/>
  <c r="N12" i="1"/>
  <c r="N8" i="1"/>
  <c r="D20" i="1"/>
  <c r="N18" i="1"/>
  <c r="N17" i="1"/>
  <c r="N15" i="1"/>
  <c r="N14" i="1"/>
  <c r="N13" i="1"/>
  <c r="N11" i="1"/>
  <c r="N10" i="1"/>
  <c r="N9" i="1"/>
  <c r="N6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K19" i="1"/>
  <c r="L19" i="1" s="1"/>
  <c r="I20" i="1"/>
  <c r="G9" i="1"/>
  <c r="G20" i="1" s="1"/>
  <c r="I16" i="1"/>
  <c r="I15" i="1"/>
  <c r="I9" i="1"/>
  <c r="P16" i="4" l="1"/>
  <c r="R16" i="4"/>
  <c r="T16" i="4" s="1"/>
  <c r="P9" i="4"/>
  <c r="P20" i="4" s="1"/>
  <c r="R9" i="4"/>
  <c r="P19" i="4"/>
  <c r="R19" i="4"/>
  <c r="T19" i="4" s="1"/>
  <c r="K20" i="1"/>
  <c r="N7" i="1"/>
  <c r="E20" i="1"/>
  <c r="N19" i="1"/>
  <c r="T9" i="4" l="1"/>
  <c r="R20" i="4"/>
  <c r="N20" i="1"/>
</calcChain>
</file>

<file path=xl/comments1.xml><?xml version="1.0" encoding="utf-8"?>
<comments xmlns="http://schemas.openxmlformats.org/spreadsheetml/2006/main">
  <authors>
    <author>valentina fionelli</author>
  </authors>
  <commentList>
    <comment ref="F15" authorId="0">
      <text>
        <r>
          <rPr>
            <sz val="9"/>
            <color indexed="81"/>
            <rFont val="Tahoma"/>
            <family val="2"/>
          </rPr>
          <t>compresenza 3 h</t>
        </r>
      </text>
    </comment>
    <comment ref="F16" authorId="0">
      <text>
        <r>
          <rPr>
            <b/>
            <sz val="9"/>
            <color indexed="81"/>
            <rFont val="Tahoma"/>
            <family val="2"/>
          </rPr>
          <t>compresenza 2h</t>
        </r>
      </text>
    </comment>
    <comment ref="F19" authorId="0">
      <text>
        <r>
          <rPr>
            <b/>
            <sz val="9"/>
            <color indexed="81"/>
            <rFont val="Tahoma"/>
            <family val="2"/>
          </rPr>
          <t>valentina fionelli:</t>
        </r>
        <r>
          <rPr>
            <sz val="9"/>
            <color indexed="81"/>
            <rFont val="Tahoma"/>
            <family val="2"/>
          </rPr>
          <t xml:space="preserve">
compresenza 1h</t>
        </r>
      </text>
    </comment>
  </commentList>
</comments>
</file>

<file path=xl/comments2.xml><?xml version="1.0" encoding="utf-8"?>
<comments xmlns="http://schemas.openxmlformats.org/spreadsheetml/2006/main">
  <authors>
    <author>valentina fionelli</author>
  </authors>
  <commentList>
    <comment ref="H15" authorId="0">
      <text>
        <r>
          <rPr>
            <sz val="14"/>
            <color indexed="81"/>
            <rFont val="Tahoma"/>
            <family val="2"/>
          </rPr>
          <t>compresenza 3 h</t>
        </r>
      </text>
    </comment>
    <comment ref="H16" authorId="0">
      <text>
        <r>
          <rPr>
            <sz val="14"/>
            <color indexed="81"/>
            <rFont val="Tahoma"/>
            <family val="2"/>
          </rPr>
          <t>compresenza 2h</t>
        </r>
      </text>
    </comment>
    <comment ref="H19" authorId="0">
      <text>
        <r>
          <rPr>
            <sz val="14"/>
            <color indexed="81"/>
            <rFont val="Tahoma"/>
            <family val="2"/>
          </rPr>
          <t>compresenza 1h</t>
        </r>
      </text>
    </comment>
  </commentList>
</comments>
</file>

<file path=xl/comments3.xml><?xml version="1.0" encoding="utf-8"?>
<comments xmlns="http://schemas.openxmlformats.org/spreadsheetml/2006/main">
  <authors>
    <author>valentina fionelli</author>
  </authors>
  <commentList>
    <comment ref="G8" authorId="0">
      <text>
        <r>
          <rPr>
            <b/>
            <sz val="14"/>
            <color indexed="81"/>
            <rFont val="Tahoma"/>
            <family val="2"/>
          </rPr>
          <t>uscita didattica
Ranucci</t>
        </r>
      </text>
    </comment>
    <comment ref="L8" authorId="0">
      <text>
        <r>
          <rPr>
            <b/>
            <sz val="14"/>
            <color indexed="81"/>
            <rFont val="Tahoma"/>
            <family val="2"/>
          </rPr>
          <t>uscita didattica Ranucci</t>
        </r>
      </text>
    </comment>
  </commentList>
</comments>
</file>

<file path=xl/sharedStrings.xml><?xml version="1.0" encoding="utf-8"?>
<sst xmlns="http://schemas.openxmlformats.org/spreadsheetml/2006/main" count="385" uniqueCount="83">
  <si>
    <t>Lingua e letteratura italiana</t>
  </si>
  <si>
    <t>Storia</t>
  </si>
  <si>
    <t>Lingua inglese</t>
  </si>
  <si>
    <t>Matematica</t>
  </si>
  <si>
    <t>Scienze motorie e sportive</t>
  </si>
  <si>
    <t>Diritto ed economia</t>
  </si>
  <si>
    <t>Francese/spagnolo</t>
  </si>
  <si>
    <t>Scienze integrate</t>
  </si>
  <si>
    <t>Cucina</t>
  </si>
  <si>
    <t>Sala</t>
  </si>
  <si>
    <t>Alimentazione</t>
  </si>
  <si>
    <t>Tic</t>
  </si>
  <si>
    <t>Accoglienza</t>
  </si>
  <si>
    <t>Religione cattolica
o attività alternativa</t>
  </si>
  <si>
    <t>Disciplina</t>
  </si>
  <si>
    <t>Docente</t>
  </si>
  <si>
    <t>Zubboli</t>
  </si>
  <si>
    <t>Valente</t>
  </si>
  <si>
    <t>De Francesco</t>
  </si>
  <si>
    <t>Veroli</t>
  </si>
  <si>
    <t>Petrucci</t>
  </si>
  <si>
    <t>Patarroyo/Fionelli</t>
  </si>
  <si>
    <t>Russo</t>
  </si>
  <si>
    <t>Di Carlo</t>
  </si>
  <si>
    <t>Stizza</t>
  </si>
  <si>
    <t>Canzoniere</t>
  </si>
  <si>
    <t>Melfi</t>
  </si>
  <si>
    <t>1 ANNO</t>
  </si>
  <si>
    <t>ORE SETT.</t>
  </si>
  <si>
    <t>FULL IMMERSION
4-13/09</t>
  </si>
  <si>
    <t>ORE TOT.</t>
  </si>
  <si>
    <t>ORE GIORN.</t>
  </si>
  <si>
    <t>ORARIO SCOLASTICO</t>
  </si>
  <si>
    <t>De Filippis</t>
  </si>
  <si>
    <t>FULL IMMERSION
10-21/06</t>
  </si>
  <si>
    <t>FULL IMMERSION
24-28/06</t>
  </si>
  <si>
    <t>TOT. FULL IMM.</t>
  </si>
  <si>
    <t>TOTALE</t>
  </si>
  <si>
    <t>ORE SETT. IN PRESENZA</t>
  </si>
  <si>
    <t>sala</t>
  </si>
  <si>
    <t>ricevimento</t>
  </si>
  <si>
    <t>cucina</t>
  </si>
  <si>
    <t>3h</t>
  </si>
  <si>
    <t>4h</t>
  </si>
  <si>
    <t>* 3 gruppi di 8 che si alternano</t>
  </si>
  <si>
    <t>3 di cucina</t>
  </si>
  <si>
    <t>2 di sala</t>
  </si>
  <si>
    <t>compresenze</t>
  </si>
  <si>
    <t>1 d'accoglienza</t>
  </si>
  <si>
    <t>ORE SETTIMANALI</t>
  </si>
  <si>
    <t>DISCIPLINA</t>
  </si>
  <si>
    <t xml:space="preserve">FULL </t>
  </si>
  <si>
    <t>IMMERSION</t>
  </si>
  <si>
    <t>RISTORANTE DIDATTICO*
(pomeridiano/serale)</t>
  </si>
  <si>
    <t>ORE TOT</t>
  </si>
  <si>
    <t>ORE
(ogni 3 settimane)</t>
  </si>
  <si>
    <t>ORARIO SCOLASTICO
(antimeridiano)</t>
  </si>
  <si>
    <t>RISTORANTE DIDATTICO*
(serale)</t>
  </si>
  <si>
    <t>ORARIO SCOLASTICO
(pomeridiano)</t>
  </si>
  <si>
    <t>FULL IMMERSION
10-21/06 (inglese)
10-18/06 (cucina)
19/06-21/06 (sala)</t>
  </si>
  <si>
    <t>Fioravanti</t>
  </si>
  <si>
    <t>Patarroyo/Maneschi</t>
  </si>
  <si>
    <t>Di Carlo/Santodonato</t>
  </si>
  <si>
    <t>Caiazzo</t>
  </si>
  <si>
    <t>Carnevale</t>
  </si>
  <si>
    <t>ORE
SETTIMANALI</t>
  </si>
  <si>
    <t>Leonzio</t>
  </si>
  <si>
    <t>Accoglienza/TIC</t>
  </si>
  <si>
    <t xml:space="preserve">ORARIO SCOLASTICO
</t>
  </si>
  <si>
    <t xml:space="preserve">TOTALE FULL IMMERSION </t>
  </si>
  <si>
    <t>FULL IMMERSION
12-22/06</t>
  </si>
  <si>
    <t>FULL IMMERSION
4-9/09*</t>
  </si>
  <si>
    <t>*02 settembre gita con Ranucci</t>
  </si>
  <si>
    <t>Santodonato</t>
  </si>
  <si>
    <t>FULL IMMERSION SETTEMBRE 2023</t>
  </si>
  <si>
    <t>FULL IMMERSION GIUGNO 2024</t>
  </si>
  <si>
    <t>INGLESE</t>
  </si>
  <si>
    <t>CUCINA</t>
  </si>
  <si>
    <t>STORIA</t>
  </si>
  <si>
    <t>CLASSE 1A_FULL IMMERSION GIUGNO 2024</t>
  </si>
  <si>
    <t>USCITA DIDATTICA
 STORIA</t>
  </si>
  <si>
    <t>ESAME CAMBRIDGE</t>
  </si>
  <si>
    <t>SALA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</si>
</sst>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\ _€_-;\-* #,##0\ _€_-;_-* &quot;-&quot;\ _€_-;_-@_-"/>
    <numFmt numFmtId="43" formatCode="_-* #,##0.00\ _€_-;\-* #,##0.00\ _€_-;_-* &quot;-&quot;??\ _€_-;_-@_-"/>
    <numFmt numFmtId="164" formatCode="_-* #,##0\ _€_-;\-* #,##0\ _€_-;_-* &quot;-&quot;??\ _€_-;_-@_-"/>
    <numFmt numFmtId="165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2" fillId="0" borderId="5" xfId="0" applyFont="1" applyFill="1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41" fontId="2" fillId="0" borderId="1" xfId="1" applyNumberFormat="1" applyFont="1" applyBorder="1" applyAlignment="1"/>
    <xf numFmtId="41" fontId="2" fillId="0" borderId="1" xfId="1" applyNumberFormat="1" applyFont="1" applyBorder="1" applyAlignment="1">
      <alignment horizontal="left"/>
    </xf>
    <xf numFmtId="0" fontId="2" fillId="6" borderId="6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/>
    </xf>
    <xf numFmtId="41" fontId="2" fillId="6" borderId="6" xfId="1" applyNumberFormat="1" applyFont="1" applyFill="1" applyBorder="1" applyAlignment="1">
      <alignment horizontal="left"/>
    </xf>
    <xf numFmtId="41" fontId="2" fillId="3" borderId="1" xfId="1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41" fontId="2" fillId="7" borderId="1" xfId="1" applyNumberFormat="1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6" fillId="2" borderId="1" xfId="0" applyFont="1" applyFill="1" applyBorder="1" applyAlignment="1">
      <alignment vertical="center"/>
    </xf>
    <xf numFmtId="0" fontId="7" fillId="0" borderId="0" xfId="0" applyFont="1"/>
    <xf numFmtId="0" fontId="7" fillId="0" borderId="2" xfId="0" applyFont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6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7" fillId="6" borderId="6" xfId="0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right"/>
    </xf>
    <xf numFmtId="0" fontId="7" fillId="6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164" fontId="7" fillId="0" borderId="1" xfId="1" applyNumberFormat="1" applyFont="1" applyBorder="1" applyAlignment="1">
      <alignment horizontal="center"/>
    </xf>
    <xf numFmtId="164" fontId="7" fillId="0" borderId="1" xfId="1" applyNumberFormat="1" applyFont="1" applyBorder="1" applyAlignment="1">
      <alignment horizontal="right"/>
    </xf>
    <xf numFmtId="0" fontId="7" fillId="8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64" fontId="7" fillId="8" borderId="1" xfId="1" applyNumberFormat="1" applyFont="1" applyFill="1" applyBorder="1" applyAlignment="1">
      <alignment horizontal="right"/>
    </xf>
    <xf numFmtId="164" fontId="7" fillId="8" borderId="1" xfId="1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41" fontId="6" fillId="3" borderId="1" xfId="1" applyNumberFormat="1" applyFont="1" applyFill="1" applyBorder="1" applyAlignment="1"/>
    <xf numFmtId="41" fontId="6" fillId="0" borderId="1" xfId="1" applyNumberFormat="1" applyFont="1" applyBorder="1" applyAlignment="1">
      <alignment horizontal="left"/>
    </xf>
    <xf numFmtId="41" fontId="6" fillId="0" borderId="1" xfId="1" applyNumberFormat="1" applyFont="1" applyFill="1" applyBorder="1" applyAlignment="1">
      <alignment horizontal="left"/>
    </xf>
    <xf numFmtId="164" fontId="6" fillId="3" borderId="1" xfId="0" applyNumberFormat="1" applyFont="1" applyFill="1" applyBorder="1" applyAlignment="1">
      <alignment horizontal="center"/>
    </xf>
    <xf numFmtId="41" fontId="7" fillId="0" borderId="1" xfId="1" applyNumberFormat="1" applyFont="1" applyFill="1" applyBorder="1" applyAlignment="1">
      <alignment horizontal="left"/>
    </xf>
    <xf numFmtId="164" fontId="6" fillId="3" borderId="1" xfId="1" applyNumberFormat="1" applyFont="1" applyFill="1" applyBorder="1" applyAlignment="1">
      <alignment horizontal="right"/>
    </xf>
    <xf numFmtId="41" fontId="6" fillId="6" borderId="6" xfId="1" applyNumberFormat="1" applyFont="1" applyFill="1" applyBorder="1" applyAlignment="1">
      <alignment horizontal="left"/>
    </xf>
    <xf numFmtId="164" fontId="6" fillId="0" borderId="1" xfId="1" applyNumberFormat="1" applyFont="1" applyFill="1" applyBorder="1" applyAlignment="1">
      <alignment horizontal="right"/>
    </xf>
    <xf numFmtId="0" fontId="6" fillId="9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vertical="center"/>
    </xf>
    <xf numFmtId="0" fontId="9" fillId="0" borderId="0" xfId="0" applyFont="1"/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0" fontId="9" fillId="8" borderId="1" xfId="0" applyFont="1" applyFill="1" applyBorder="1" applyAlignment="1">
      <alignment horizontal="center"/>
    </xf>
    <xf numFmtId="0" fontId="9" fillId="0" borderId="0" xfId="0" applyFont="1" applyFill="1" applyAlignment="1">
      <alignment horizontal="right"/>
    </xf>
    <xf numFmtId="0" fontId="9" fillId="0" borderId="0" xfId="0" applyFont="1" applyBorder="1" applyAlignment="1">
      <alignment vertical="center"/>
    </xf>
    <xf numFmtId="0" fontId="8" fillId="4" borderId="8" xfId="0" applyFont="1" applyFill="1" applyBorder="1" applyAlignment="1">
      <alignment vertical="center"/>
    </xf>
    <xf numFmtId="0" fontId="8" fillId="4" borderId="9" xfId="0" applyFont="1" applyFill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left" wrapText="1"/>
    </xf>
    <xf numFmtId="0" fontId="9" fillId="0" borderId="14" xfId="0" applyFont="1" applyBorder="1" applyAlignment="1">
      <alignment horizontal="center"/>
    </xf>
    <xf numFmtId="0" fontId="9" fillId="6" borderId="13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center"/>
    </xf>
    <xf numFmtId="0" fontId="8" fillId="0" borderId="15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41" fontId="8" fillId="3" borderId="16" xfId="1" applyNumberFormat="1" applyFont="1" applyFill="1" applyBorder="1" applyAlignment="1"/>
    <xf numFmtId="41" fontId="9" fillId="0" borderId="16" xfId="1" applyNumberFormat="1" applyFont="1" applyFill="1" applyBorder="1" applyAlignment="1">
      <alignment horizontal="left"/>
    </xf>
    <xf numFmtId="41" fontId="9" fillId="0" borderId="17" xfId="1" applyNumberFormat="1" applyFont="1" applyFill="1" applyBorder="1" applyAlignment="1">
      <alignment horizontal="left"/>
    </xf>
    <xf numFmtId="0" fontId="8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/>
    </xf>
    <xf numFmtId="164" fontId="9" fillId="0" borderId="14" xfId="1" applyNumberFormat="1" applyFont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164" fontId="9" fillId="8" borderId="14" xfId="1" applyNumberFormat="1" applyFont="1" applyFill="1" applyBorder="1" applyAlignment="1">
      <alignment horizontal="center"/>
    </xf>
    <xf numFmtId="41" fontId="8" fillId="0" borderId="15" xfId="1" applyNumberFormat="1" applyFont="1" applyFill="1" applyBorder="1" applyAlignment="1">
      <alignment horizontal="left"/>
    </xf>
    <xf numFmtId="41" fontId="8" fillId="0" borderId="16" xfId="1" applyNumberFormat="1" applyFont="1" applyFill="1" applyBorder="1" applyAlignment="1">
      <alignment horizontal="left"/>
    </xf>
    <xf numFmtId="164" fontId="8" fillId="3" borderId="17" xfId="0" applyNumberFormat="1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164" fontId="9" fillId="0" borderId="14" xfId="1" applyNumberFormat="1" applyFont="1" applyFill="1" applyBorder="1" applyAlignment="1">
      <alignment horizontal="right"/>
    </xf>
    <xf numFmtId="164" fontId="9" fillId="8" borderId="14" xfId="1" applyNumberFormat="1" applyFont="1" applyFill="1" applyBorder="1" applyAlignment="1">
      <alignment horizontal="right"/>
    </xf>
    <xf numFmtId="0" fontId="8" fillId="6" borderId="0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/>
    </xf>
    <xf numFmtId="41" fontId="8" fillId="0" borderId="0" xfId="1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vertical="center" wrapText="1"/>
    </xf>
    <xf numFmtId="0" fontId="8" fillId="4" borderId="21" xfId="0" applyFont="1" applyFill="1" applyBorder="1" applyAlignment="1">
      <alignment vertical="center" wrapText="1"/>
    </xf>
    <xf numFmtId="0" fontId="9" fillId="0" borderId="22" xfId="0" applyFont="1" applyBorder="1" applyAlignment="1">
      <alignment horizontal="center"/>
    </xf>
    <xf numFmtId="0" fontId="8" fillId="0" borderId="22" xfId="0" applyFont="1" applyFill="1" applyBorder="1" applyAlignment="1">
      <alignment horizontal="center"/>
    </xf>
    <xf numFmtId="164" fontId="8" fillId="0" borderId="23" xfId="1" applyNumberFormat="1" applyFont="1" applyFill="1" applyBorder="1" applyAlignment="1">
      <alignment horizontal="right"/>
    </xf>
    <xf numFmtId="0" fontId="9" fillId="0" borderId="22" xfId="0" applyFont="1" applyBorder="1"/>
    <xf numFmtId="164" fontId="9" fillId="0" borderId="22" xfId="1" applyNumberFormat="1" applyFont="1" applyBorder="1" applyAlignment="1">
      <alignment horizontal="right"/>
    </xf>
    <xf numFmtId="164" fontId="9" fillId="8" borderId="22" xfId="1" applyNumberFormat="1" applyFont="1" applyFill="1" applyBorder="1" applyAlignment="1">
      <alignment horizontal="right"/>
    </xf>
    <xf numFmtId="164" fontId="8" fillId="3" borderId="23" xfId="1" applyNumberFormat="1" applyFont="1" applyFill="1" applyBorder="1" applyAlignment="1">
      <alignment horizontal="right"/>
    </xf>
    <xf numFmtId="0" fontId="8" fillId="0" borderId="14" xfId="0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right"/>
    </xf>
    <xf numFmtId="164" fontId="8" fillId="3" borderId="14" xfId="1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left"/>
    </xf>
    <xf numFmtId="0" fontId="0" fillId="0" borderId="0" xfId="0" applyFill="1" applyBorder="1"/>
    <xf numFmtId="0" fontId="9" fillId="0" borderId="0" xfId="0" applyFont="1" applyFill="1" applyBorder="1"/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41" fontId="8" fillId="0" borderId="17" xfId="1" applyNumberFormat="1" applyFont="1" applyFill="1" applyBorder="1" applyAlignment="1">
      <alignment horizontal="left"/>
    </xf>
    <xf numFmtId="164" fontId="8" fillId="0" borderId="14" xfId="1" applyNumberFormat="1" applyFont="1" applyFill="1" applyBorder="1" applyAlignment="1">
      <alignment horizontal="center"/>
    </xf>
    <xf numFmtId="164" fontId="9" fillId="0" borderId="13" xfId="1" applyNumberFormat="1" applyFont="1" applyFill="1" applyBorder="1" applyAlignment="1">
      <alignment horizontal="right"/>
    </xf>
    <xf numFmtId="0" fontId="11" fillId="6" borderId="0" xfId="0" applyFont="1" applyFill="1"/>
    <xf numFmtId="164" fontId="9" fillId="0" borderId="22" xfId="1" applyNumberFormat="1" applyFont="1" applyFill="1" applyBorder="1" applyAlignment="1">
      <alignment horizontal="right"/>
    </xf>
    <xf numFmtId="164" fontId="8" fillId="0" borderId="17" xfId="1" applyNumberFormat="1" applyFont="1" applyFill="1" applyBorder="1" applyAlignment="1">
      <alignment horizontal="right"/>
    </xf>
    <xf numFmtId="0" fontId="8" fillId="0" borderId="16" xfId="0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164" fontId="8" fillId="0" borderId="15" xfId="1" applyNumberFormat="1" applyFont="1" applyFill="1" applyBorder="1" applyAlignment="1">
      <alignment horizontal="right"/>
    </xf>
    <xf numFmtId="0" fontId="12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0" applyFont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16" fontId="6" fillId="0" borderId="13" xfId="0" applyNumberFormat="1" applyFont="1" applyFill="1" applyBorder="1" applyAlignment="1">
      <alignment horizontal="center" vertical="center" wrapText="1"/>
    </xf>
    <xf numFmtId="16" fontId="6" fillId="0" borderId="1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/>
    </xf>
    <xf numFmtId="0" fontId="7" fillId="0" borderId="22" xfId="0" applyFont="1" applyBorder="1"/>
    <xf numFmtId="0" fontId="7" fillId="6" borderId="13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/>
    </xf>
    <xf numFmtId="0" fontId="7" fillId="0" borderId="14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3" xfId="0" applyFont="1" applyBorder="1" applyAlignment="1">
      <alignment horizontal="center"/>
    </xf>
    <xf numFmtId="164" fontId="6" fillId="2" borderId="14" xfId="1" applyNumberFormat="1" applyFont="1" applyFill="1" applyBorder="1" applyAlignment="1">
      <alignment horizontal="center"/>
    </xf>
    <xf numFmtId="164" fontId="7" fillId="0" borderId="13" xfId="1" applyNumberFormat="1" applyFont="1" applyFill="1" applyBorder="1" applyAlignment="1">
      <alignment horizontal="right"/>
    </xf>
    <xf numFmtId="164" fontId="7" fillId="0" borderId="14" xfId="1" applyNumberFormat="1" applyFont="1" applyFill="1" applyBorder="1" applyAlignment="1">
      <alignment horizontal="right"/>
    </xf>
    <xf numFmtId="0" fontId="7" fillId="6" borderId="0" xfId="0" applyFont="1" applyFill="1" applyBorder="1" applyAlignment="1">
      <alignment horizontal="center"/>
    </xf>
    <xf numFmtId="164" fontId="6" fillId="0" borderId="22" xfId="0" applyNumberFormat="1" applyFont="1" applyFill="1" applyBorder="1" applyAlignment="1">
      <alignment horizontal="center"/>
    </xf>
    <xf numFmtId="164" fontId="7" fillId="0" borderId="22" xfId="1" applyNumberFormat="1" applyFont="1" applyBorder="1" applyAlignment="1">
      <alignment horizontal="right"/>
    </xf>
    <xf numFmtId="0" fontId="7" fillId="6" borderId="13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64" fontId="7" fillId="8" borderId="14" xfId="1" applyNumberFormat="1" applyFont="1" applyFill="1" applyBorder="1" applyAlignment="1">
      <alignment horizontal="right"/>
    </xf>
    <xf numFmtId="164" fontId="7" fillId="0" borderId="22" xfId="1" applyNumberFormat="1" applyFont="1" applyFill="1" applyBorder="1" applyAlignment="1">
      <alignment horizontal="right"/>
    </xf>
    <xf numFmtId="0" fontId="7" fillId="0" borderId="14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164" fontId="6" fillId="0" borderId="14" xfId="1" applyNumberFormat="1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left"/>
    </xf>
    <xf numFmtId="0" fontId="7" fillId="3" borderId="16" xfId="0" applyFont="1" applyFill="1" applyBorder="1" applyAlignment="1">
      <alignment horizontal="left"/>
    </xf>
    <xf numFmtId="0" fontId="6" fillId="3" borderId="16" xfId="0" applyFont="1" applyFill="1" applyBorder="1" applyAlignment="1">
      <alignment horizontal="center"/>
    </xf>
    <xf numFmtId="41" fontId="6" fillId="3" borderId="17" xfId="1" applyNumberFormat="1" applyFont="1" applyFill="1" applyBorder="1" applyAlignment="1">
      <alignment horizontal="left"/>
    </xf>
    <xf numFmtId="41" fontId="6" fillId="0" borderId="0" xfId="1" applyNumberFormat="1" applyFont="1" applyFill="1" applyBorder="1" applyAlignment="1">
      <alignment horizontal="left"/>
    </xf>
    <xf numFmtId="0" fontId="6" fillId="3" borderId="15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41" fontId="6" fillId="0" borderId="15" xfId="1" applyNumberFormat="1" applyFont="1" applyFill="1" applyBorder="1" applyAlignment="1">
      <alignment horizontal="left"/>
    </xf>
    <xf numFmtId="41" fontId="6" fillId="0" borderId="17" xfId="1" applyNumberFormat="1" applyFont="1" applyFill="1" applyBorder="1" applyAlignment="1">
      <alignment horizontal="left"/>
    </xf>
    <xf numFmtId="164" fontId="6" fillId="0" borderId="17" xfId="1" applyNumberFormat="1" applyFont="1" applyFill="1" applyBorder="1" applyAlignment="1">
      <alignment horizontal="right"/>
    </xf>
    <xf numFmtId="0" fontId="7" fillId="0" borderId="0" xfId="0" applyFont="1" applyFill="1" applyAlignment="1">
      <alignment horizontal="right"/>
    </xf>
    <xf numFmtId="164" fontId="6" fillId="3" borderId="23" xfId="1" applyNumberFormat="1" applyFont="1" applyFill="1" applyBorder="1" applyAlignment="1">
      <alignment horizontal="right"/>
    </xf>
    <xf numFmtId="0" fontId="0" fillId="0" borderId="0" xfId="0" applyFill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0" fontId="0" fillId="0" borderId="21" xfId="0" applyNumberFormat="1" applyBorder="1" applyAlignment="1">
      <alignment horizontal="center"/>
    </xf>
    <xf numFmtId="20" fontId="0" fillId="0" borderId="22" xfId="0" applyNumberFormat="1" applyBorder="1" applyAlignment="1">
      <alignment horizontal="center"/>
    </xf>
    <xf numFmtId="20" fontId="0" fillId="0" borderId="23" xfId="0" applyNumberForma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center"/>
    </xf>
    <xf numFmtId="165" fontId="2" fillId="0" borderId="15" xfId="0" applyNumberFormat="1" applyFont="1" applyFill="1" applyBorder="1" applyAlignment="1">
      <alignment horizontal="center" vertical="center" wrapText="1"/>
    </xf>
    <xf numFmtId="165" fontId="2" fillId="0" borderId="16" xfId="0" applyNumberFormat="1" applyFont="1" applyFill="1" applyBorder="1" applyAlignment="1">
      <alignment horizontal="center" vertical="center" wrapText="1"/>
    </xf>
    <xf numFmtId="165" fontId="2" fillId="0" borderId="28" xfId="0" applyNumberFormat="1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4" xfId="0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/>
    </xf>
    <xf numFmtId="16" fontId="6" fillId="4" borderId="8" xfId="0" applyNumberFormat="1" applyFont="1" applyFill="1" applyBorder="1" applyAlignment="1">
      <alignment horizontal="center" vertical="center" wrapText="1"/>
    </xf>
    <xf numFmtId="16" fontId="6" fillId="4" borderId="9" xfId="0" applyNumberFormat="1" applyFont="1" applyFill="1" applyBorder="1" applyAlignment="1">
      <alignment horizontal="center" vertical="center" wrapText="1"/>
    </xf>
    <xf numFmtId="16" fontId="6" fillId="4" borderId="20" xfId="0" applyNumberFormat="1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/>
    </xf>
    <xf numFmtId="0" fontId="2" fillId="8" borderId="25" xfId="0" applyFont="1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1364226</xdr:colOff>
      <xdr:row>26</xdr:row>
      <xdr:rowOff>159774</xdr:rowOff>
    </xdr:from>
    <xdr:to>
      <xdr:col>31</xdr:col>
      <xdr:colOff>40991</xdr:colOff>
      <xdr:row>59</xdr:row>
      <xdr:rowOff>159775</xdr:rowOff>
    </xdr:to>
    <xdr:pic>
      <xdr:nvPicPr>
        <xdr:cNvPr id="2" name="Immagin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207" t="25535" r="24822" b="24141"/>
        <a:stretch/>
      </xdr:blipFill>
      <xdr:spPr>
        <a:xfrm>
          <a:off x="4099806" y="9661914"/>
          <a:ext cx="10494156" cy="60350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1364226</xdr:colOff>
      <xdr:row>26</xdr:row>
      <xdr:rowOff>159774</xdr:rowOff>
    </xdr:from>
    <xdr:to>
      <xdr:col>29</xdr:col>
      <xdr:colOff>332886</xdr:colOff>
      <xdr:row>59</xdr:row>
      <xdr:rowOff>159775</xdr:rowOff>
    </xdr:to>
    <xdr:pic>
      <xdr:nvPicPr>
        <xdr:cNvPr id="2" name="Immagin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207" t="25535" r="24822" b="24141"/>
        <a:stretch/>
      </xdr:blipFill>
      <xdr:spPr>
        <a:xfrm>
          <a:off x="4183626" y="9751449"/>
          <a:ext cx="10167602" cy="62865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1364226</xdr:colOff>
      <xdr:row>26</xdr:row>
      <xdr:rowOff>159774</xdr:rowOff>
    </xdr:from>
    <xdr:to>
      <xdr:col>20</xdr:col>
      <xdr:colOff>420567</xdr:colOff>
      <xdr:row>59</xdr:row>
      <xdr:rowOff>159775</xdr:rowOff>
    </xdr:to>
    <xdr:pic>
      <xdr:nvPicPr>
        <xdr:cNvPr id="2" name="Immagin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207" t="25535" r="24822" b="24141"/>
        <a:stretch/>
      </xdr:blipFill>
      <xdr:spPr>
        <a:xfrm>
          <a:off x="4183626" y="9789549"/>
          <a:ext cx="10172211" cy="6286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21"/>
  <sheetViews>
    <sheetView showGridLines="0" zoomScale="85" zoomScaleNormal="8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D15" sqref="D15"/>
    </sheetView>
  </sheetViews>
  <sheetFormatPr defaultRowHeight="14.4" outlineLevelCol="1" x14ac:dyDescent="0.3"/>
  <cols>
    <col min="1" max="1" width="3.88671875" customWidth="1"/>
    <col min="2" max="2" width="27.88671875" customWidth="1"/>
    <col min="3" max="3" width="22.109375" customWidth="1"/>
    <col min="4" max="5" width="14.44140625" customWidth="1"/>
    <col min="6" max="6" width="11.44140625" customWidth="1" outlineLevel="1"/>
    <col min="7" max="7" width="9.5546875" customWidth="1" outlineLevel="1"/>
    <col min="8" max="8" width="11.44140625" customWidth="1" outlineLevel="1"/>
    <col min="9" max="9" width="9.5546875" customWidth="1" outlineLevel="1"/>
    <col min="10" max="10" width="11.5546875" customWidth="1" outlineLevel="1"/>
    <col min="11" max="11" width="9.5546875" customWidth="1" outlineLevel="1"/>
    <col min="12" max="12" width="10.6640625" bestFit="1" customWidth="1"/>
    <col min="13" max="13" width="1.5546875" customWidth="1"/>
    <col min="14" max="14" width="12.109375" bestFit="1" customWidth="1"/>
  </cols>
  <sheetData>
    <row r="2" spans="2:16" ht="26.25" customHeight="1" x14ac:dyDescent="0.25">
      <c r="B2" s="21" t="s">
        <v>27</v>
      </c>
    </row>
    <row r="3" spans="2:16" ht="12" customHeight="1" x14ac:dyDescent="0.25">
      <c r="B3" s="4"/>
      <c r="C3" s="4"/>
      <c r="D3" s="4"/>
      <c r="E3" s="4">
        <v>33</v>
      </c>
      <c r="F3" s="4"/>
      <c r="G3">
        <v>8</v>
      </c>
      <c r="I3">
        <v>10</v>
      </c>
      <c r="K3">
        <v>5</v>
      </c>
    </row>
    <row r="4" spans="2:16" ht="45" customHeight="1" x14ac:dyDescent="0.25">
      <c r="B4" s="17" t="s">
        <v>14</v>
      </c>
      <c r="C4" s="17" t="s">
        <v>15</v>
      </c>
      <c r="D4" s="205" t="s">
        <v>32</v>
      </c>
      <c r="E4" s="206"/>
      <c r="F4" s="203" t="s">
        <v>29</v>
      </c>
      <c r="G4" s="204"/>
      <c r="H4" s="202" t="s">
        <v>34</v>
      </c>
      <c r="I4" s="202"/>
      <c r="J4" s="202" t="s">
        <v>35</v>
      </c>
      <c r="K4" s="202"/>
      <c r="L4" s="18" t="s">
        <v>36</v>
      </c>
      <c r="M4" s="19"/>
      <c r="N4" s="20" t="s">
        <v>30</v>
      </c>
      <c r="O4" s="7"/>
    </row>
    <row r="5" spans="2:16" ht="32.25" customHeight="1" x14ac:dyDescent="0.25">
      <c r="B5" s="5"/>
      <c r="C5" s="5"/>
      <c r="D5" s="3" t="s">
        <v>28</v>
      </c>
      <c r="E5" s="3" t="s">
        <v>30</v>
      </c>
      <c r="F5" s="3" t="s">
        <v>31</v>
      </c>
      <c r="G5" s="3" t="s">
        <v>30</v>
      </c>
      <c r="H5" s="3" t="s">
        <v>31</v>
      </c>
      <c r="I5" s="3" t="s">
        <v>30</v>
      </c>
      <c r="J5" s="3" t="s">
        <v>31</v>
      </c>
      <c r="K5" s="3" t="s">
        <v>30</v>
      </c>
      <c r="L5" s="3" t="s">
        <v>30</v>
      </c>
      <c r="M5" s="13"/>
      <c r="N5" s="2"/>
    </row>
    <row r="6" spans="2:16" ht="28.8" x14ac:dyDescent="0.3">
      <c r="B6" s="8" t="s">
        <v>13</v>
      </c>
      <c r="C6" s="9" t="s">
        <v>33</v>
      </c>
      <c r="D6" s="2">
        <v>1</v>
      </c>
      <c r="E6" s="2">
        <f>D6*$E$3</f>
        <v>33</v>
      </c>
      <c r="F6" s="2"/>
      <c r="G6" s="2"/>
      <c r="H6" s="2"/>
      <c r="I6" s="2"/>
      <c r="J6" s="2"/>
      <c r="K6" s="2"/>
      <c r="L6" s="2"/>
      <c r="M6" s="14"/>
      <c r="N6" s="2">
        <f>SUM(E6,G6,I6,K6)</f>
        <v>33</v>
      </c>
      <c r="O6" s="1"/>
      <c r="P6" s="1"/>
    </row>
    <row r="7" spans="2:16" ht="25.5" customHeight="1" x14ac:dyDescent="0.25">
      <c r="B7" s="9" t="s">
        <v>0</v>
      </c>
      <c r="C7" s="9" t="s">
        <v>16</v>
      </c>
      <c r="D7" s="2">
        <v>5</v>
      </c>
      <c r="E7" s="2">
        <f t="shared" ref="E7:E19" si="0">D7*$E$3</f>
        <v>165</v>
      </c>
      <c r="F7" s="2"/>
      <c r="G7" s="2"/>
      <c r="H7" s="2"/>
      <c r="I7" s="2"/>
      <c r="J7" s="2"/>
      <c r="K7" s="2"/>
      <c r="L7" s="2"/>
      <c r="M7" s="14"/>
      <c r="N7" s="22">
        <f t="shared" ref="N7:N20" si="1">SUM(E7,G7,I7,K7)</f>
        <v>165</v>
      </c>
      <c r="O7" s="1"/>
      <c r="P7" s="1"/>
    </row>
    <row r="8" spans="2:16" ht="25.5" customHeight="1" x14ac:dyDescent="0.25">
      <c r="B8" s="9" t="s">
        <v>1</v>
      </c>
      <c r="C8" s="9" t="s">
        <v>16</v>
      </c>
      <c r="D8" s="2">
        <v>3</v>
      </c>
      <c r="E8" s="2">
        <f t="shared" si="0"/>
        <v>99</v>
      </c>
      <c r="F8" s="2"/>
      <c r="G8" s="2"/>
      <c r="H8" s="2"/>
      <c r="I8" s="2"/>
      <c r="J8" s="2"/>
      <c r="K8" s="2"/>
      <c r="L8" s="2"/>
      <c r="M8" s="14"/>
      <c r="N8" s="22">
        <f t="shared" si="1"/>
        <v>99</v>
      </c>
      <c r="O8" s="1"/>
      <c r="P8" s="1"/>
    </row>
    <row r="9" spans="2:16" ht="25.5" customHeight="1" x14ac:dyDescent="0.25">
      <c r="B9" s="10" t="s">
        <v>2</v>
      </c>
      <c r="C9" s="9" t="s">
        <v>17</v>
      </c>
      <c r="D9" s="2">
        <v>3</v>
      </c>
      <c r="E9" s="6">
        <f t="shared" si="0"/>
        <v>99</v>
      </c>
      <c r="F9" s="2">
        <v>2</v>
      </c>
      <c r="G9" s="23">
        <f>F9*$G$3</f>
        <v>16</v>
      </c>
      <c r="H9" s="2">
        <v>2</v>
      </c>
      <c r="I9" s="23">
        <f>H9*$I$3</f>
        <v>20</v>
      </c>
      <c r="J9" s="2"/>
      <c r="K9" s="2"/>
      <c r="L9" s="6">
        <f>SUM(G9,I9)</f>
        <v>36</v>
      </c>
      <c r="M9" s="14"/>
      <c r="N9" s="22">
        <f t="shared" si="1"/>
        <v>135</v>
      </c>
      <c r="O9" s="1"/>
      <c r="P9" s="1"/>
    </row>
    <row r="10" spans="2:16" ht="25.5" customHeight="1" x14ac:dyDescent="0.25">
      <c r="B10" s="9" t="s">
        <v>3</v>
      </c>
      <c r="C10" s="9" t="s">
        <v>18</v>
      </c>
      <c r="D10" s="2">
        <v>4</v>
      </c>
      <c r="E10" s="2">
        <f t="shared" si="0"/>
        <v>132</v>
      </c>
      <c r="F10" s="2"/>
      <c r="G10" s="2"/>
      <c r="H10" s="2"/>
      <c r="I10" s="2"/>
      <c r="J10" s="2"/>
      <c r="K10" s="2"/>
      <c r="L10" s="2"/>
      <c r="M10" s="14"/>
      <c r="N10" s="22">
        <f t="shared" si="1"/>
        <v>132</v>
      </c>
      <c r="O10" s="1"/>
      <c r="P10" s="1"/>
    </row>
    <row r="11" spans="2:16" ht="25.5" customHeight="1" x14ac:dyDescent="0.25">
      <c r="B11" s="9" t="s">
        <v>4</v>
      </c>
      <c r="C11" s="9" t="s">
        <v>19</v>
      </c>
      <c r="D11" s="2">
        <v>1</v>
      </c>
      <c r="E11" s="2">
        <f t="shared" si="0"/>
        <v>33</v>
      </c>
      <c r="F11" s="2"/>
      <c r="G11" s="2"/>
      <c r="H11" s="2"/>
      <c r="I11" s="2"/>
      <c r="J11" s="2"/>
      <c r="K11" s="2"/>
      <c r="L11" s="2"/>
      <c r="M11" s="14"/>
      <c r="N11" s="22">
        <f t="shared" si="1"/>
        <v>33</v>
      </c>
      <c r="O11" s="1"/>
      <c r="P11" s="1"/>
    </row>
    <row r="12" spans="2:16" ht="25.5" customHeight="1" x14ac:dyDescent="0.25">
      <c r="B12" s="9" t="s">
        <v>5</v>
      </c>
      <c r="C12" s="9" t="s">
        <v>20</v>
      </c>
      <c r="D12" s="2">
        <v>2</v>
      </c>
      <c r="E12" s="2">
        <f t="shared" si="0"/>
        <v>66</v>
      </c>
      <c r="F12" s="2"/>
      <c r="G12" s="2"/>
      <c r="H12" s="2"/>
      <c r="I12" s="2"/>
      <c r="J12" s="2"/>
      <c r="K12" s="2"/>
      <c r="L12" s="2"/>
      <c r="M12" s="14"/>
      <c r="N12" s="22">
        <f t="shared" si="1"/>
        <v>66</v>
      </c>
      <c r="O12" s="1"/>
      <c r="P12" s="1"/>
    </row>
    <row r="13" spans="2:16" ht="25.5" customHeight="1" x14ac:dyDescent="0.25">
      <c r="B13" s="9" t="s">
        <v>6</v>
      </c>
      <c r="C13" s="9" t="s">
        <v>21</v>
      </c>
      <c r="D13" s="2">
        <v>3</v>
      </c>
      <c r="E13" s="2">
        <f t="shared" si="0"/>
        <v>99</v>
      </c>
      <c r="F13" s="2"/>
      <c r="G13" s="2"/>
      <c r="H13" s="2"/>
      <c r="I13" s="2"/>
      <c r="J13" s="2"/>
      <c r="K13" s="2"/>
      <c r="L13" s="2"/>
      <c r="M13" s="14"/>
      <c r="N13" s="22">
        <f t="shared" si="1"/>
        <v>99</v>
      </c>
      <c r="O13" s="1"/>
      <c r="P13" s="1"/>
    </row>
    <row r="14" spans="2:16" ht="25.5" customHeight="1" x14ac:dyDescent="0.25">
      <c r="B14" s="9" t="s">
        <v>7</v>
      </c>
      <c r="C14" s="9" t="s">
        <v>22</v>
      </c>
      <c r="D14" s="2">
        <v>2</v>
      </c>
      <c r="E14" s="2">
        <f t="shared" si="0"/>
        <v>66</v>
      </c>
      <c r="F14" s="2"/>
      <c r="G14" s="2"/>
      <c r="H14" s="2"/>
      <c r="I14" s="2"/>
      <c r="J14" s="2"/>
      <c r="K14" s="2"/>
      <c r="L14" s="2"/>
      <c r="M14" s="14"/>
      <c r="N14" s="22">
        <f t="shared" si="1"/>
        <v>66</v>
      </c>
      <c r="O14" s="1"/>
      <c r="P14" s="1"/>
    </row>
    <row r="15" spans="2:16" ht="25.5" customHeight="1" x14ac:dyDescent="0.25">
      <c r="B15" s="10" t="s">
        <v>8</v>
      </c>
      <c r="C15" s="9" t="s">
        <v>23</v>
      </c>
      <c r="D15" s="2">
        <v>6</v>
      </c>
      <c r="E15" s="6">
        <f t="shared" si="0"/>
        <v>198</v>
      </c>
      <c r="F15" s="2">
        <v>3</v>
      </c>
      <c r="G15" s="23">
        <f>F15*$G$3</f>
        <v>24</v>
      </c>
      <c r="H15" s="2">
        <v>3</v>
      </c>
      <c r="I15" s="23">
        <f>H15*$I$3</f>
        <v>30</v>
      </c>
      <c r="J15" s="2"/>
      <c r="K15" s="2"/>
      <c r="L15" s="6">
        <f>SUM(G15,I15)</f>
        <v>54</v>
      </c>
      <c r="M15" s="14"/>
      <c r="N15" s="22">
        <f t="shared" si="1"/>
        <v>252</v>
      </c>
      <c r="O15" s="1"/>
      <c r="P15" s="1"/>
    </row>
    <row r="16" spans="2:16" ht="25.5" customHeight="1" x14ac:dyDescent="0.25">
      <c r="B16" s="10" t="s">
        <v>9</v>
      </c>
      <c r="C16" s="9" t="s">
        <v>24</v>
      </c>
      <c r="D16" s="2">
        <v>0</v>
      </c>
      <c r="E16" s="2">
        <f t="shared" si="0"/>
        <v>0</v>
      </c>
      <c r="F16" s="2">
        <v>2</v>
      </c>
      <c r="G16" s="23">
        <f>F16*$G$3</f>
        <v>16</v>
      </c>
      <c r="H16" s="2">
        <v>2</v>
      </c>
      <c r="I16" s="23">
        <f>H16*$I$3</f>
        <v>20</v>
      </c>
      <c r="J16" s="2"/>
      <c r="K16" s="2"/>
      <c r="L16" s="6">
        <f>SUM(G16,I16)</f>
        <v>36</v>
      </c>
      <c r="M16" s="14"/>
      <c r="N16" s="22">
        <f t="shared" si="1"/>
        <v>36</v>
      </c>
      <c r="O16" s="1"/>
      <c r="P16" s="1"/>
    </row>
    <row r="17" spans="2:16" ht="25.5" customHeight="1" x14ac:dyDescent="0.25">
      <c r="B17" s="9" t="s">
        <v>10</v>
      </c>
      <c r="C17" s="9" t="s">
        <v>25</v>
      </c>
      <c r="D17" s="2">
        <v>4</v>
      </c>
      <c r="E17" s="2">
        <f t="shared" si="0"/>
        <v>132</v>
      </c>
      <c r="F17" s="2"/>
      <c r="G17" s="2"/>
      <c r="H17" s="2"/>
      <c r="I17" s="2"/>
      <c r="J17" s="2"/>
      <c r="K17" s="2"/>
      <c r="L17" s="2"/>
      <c r="M17" s="14"/>
      <c r="N17" s="22">
        <f t="shared" si="1"/>
        <v>132</v>
      </c>
      <c r="O17" s="1"/>
      <c r="P17" s="1"/>
    </row>
    <row r="18" spans="2:16" ht="25.5" customHeight="1" x14ac:dyDescent="0.25">
      <c r="B18" s="9" t="s">
        <v>11</v>
      </c>
      <c r="C18" s="9"/>
      <c r="D18" s="2">
        <v>1</v>
      </c>
      <c r="E18" s="2">
        <f t="shared" si="0"/>
        <v>33</v>
      </c>
      <c r="F18" s="2"/>
      <c r="G18" s="2"/>
      <c r="H18" s="2"/>
      <c r="I18" s="2"/>
      <c r="J18" s="2"/>
      <c r="K18" s="2"/>
      <c r="L18" s="2"/>
      <c r="M18" s="14"/>
      <c r="N18" s="22">
        <f t="shared" si="1"/>
        <v>33</v>
      </c>
      <c r="O18" s="1"/>
      <c r="P18" s="1"/>
    </row>
    <row r="19" spans="2:16" ht="25.5" customHeight="1" x14ac:dyDescent="0.25">
      <c r="B19" s="10" t="s">
        <v>12</v>
      </c>
      <c r="C19" s="9" t="s">
        <v>26</v>
      </c>
      <c r="D19" s="2">
        <v>0</v>
      </c>
      <c r="E19" s="2">
        <f t="shared" si="0"/>
        <v>0</v>
      </c>
      <c r="F19" s="2"/>
      <c r="G19" s="2"/>
      <c r="H19" s="2"/>
      <c r="I19" s="2"/>
      <c r="J19" s="2">
        <v>5</v>
      </c>
      <c r="K19" s="22">
        <f>J19*$K$3</f>
        <v>25</v>
      </c>
      <c r="L19" s="6">
        <f>K19</f>
        <v>25</v>
      </c>
      <c r="M19" s="14"/>
      <c r="N19" s="22">
        <f t="shared" si="1"/>
        <v>25</v>
      </c>
      <c r="O19" s="1"/>
      <c r="P19" s="1"/>
    </row>
    <row r="20" spans="2:16" ht="25.5" customHeight="1" x14ac:dyDescent="0.25">
      <c r="B20" s="9" t="s">
        <v>37</v>
      </c>
      <c r="C20" s="9"/>
      <c r="D20" s="11">
        <f>SUM(D6:D19)</f>
        <v>35</v>
      </c>
      <c r="E20" s="12">
        <f>SUM(E6:E19)</f>
        <v>1155</v>
      </c>
      <c r="F20" s="12"/>
      <c r="G20" s="24">
        <f>SUM(G6:G19)</f>
        <v>56</v>
      </c>
      <c r="H20" s="12"/>
      <c r="I20" s="24">
        <f>SUM(I6:I19)</f>
        <v>70</v>
      </c>
      <c r="J20" s="12"/>
      <c r="K20" s="12">
        <f>SUM(K6:K19)</f>
        <v>25</v>
      </c>
      <c r="L20" s="6">
        <f>SUM(G20,I20)</f>
        <v>126</v>
      </c>
      <c r="M20" s="15"/>
      <c r="N20" s="16">
        <f t="shared" si="1"/>
        <v>1306</v>
      </c>
      <c r="O20" s="1"/>
      <c r="P20" s="1"/>
    </row>
    <row r="21" spans="2:16" ht="25.5" customHeight="1" x14ac:dyDescent="0.3"/>
  </sheetData>
  <mergeCells count="4">
    <mergeCell ref="H4:I4"/>
    <mergeCell ref="J4:K4"/>
    <mergeCell ref="F4:G4"/>
    <mergeCell ref="D4:E4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T26"/>
  <sheetViews>
    <sheetView showGridLines="0" zoomScale="71" zoomScaleNormal="71" workbookViewId="0">
      <pane xSplit="1" ySplit="5" topLeftCell="B9" activePane="bottomRight" state="frozen"/>
      <selection pane="topRight" activeCell="B1" sqref="B1"/>
      <selection pane="bottomLeft" activeCell="A6" sqref="A6"/>
      <selection pane="bottomRight" activeCell="F15" sqref="F15"/>
    </sheetView>
  </sheetViews>
  <sheetFormatPr defaultRowHeight="14.4" outlineLevelCol="1" x14ac:dyDescent="0.3"/>
  <cols>
    <col min="1" max="1" width="3.88671875" customWidth="1"/>
    <col min="2" max="2" width="31.6640625" bestFit="1" customWidth="1"/>
    <col min="3" max="3" width="22.109375" hidden="1" customWidth="1"/>
    <col min="4" max="4" width="14.44140625" customWidth="1"/>
    <col min="5" max="5" width="11.33203125" customWidth="1"/>
    <col min="6" max="6" width="22.44140625" bestFit="1" customWidth="1"/>
    <col min="7" max="7" width="11" bestFit="1" customWidth="1"/>
    <col min="8" max="8" width="16.88671875" bestFit="1" customWidth="1"/>
    <col min="9" max="9" width="9.6640625" bestFit="1" customWidth="1" outlineLevel="1"/>
    <col min="10" max="10" width="7.88671875" bestFit="1" customWidth="1" outlineLevel="1"/>
    <col min="11" max="11" width="9.6640625" bestFit="1" customWidth="1" outlineLevel="1"/>
    <col min="12" max="12" width="8.88671875" customWidth="1" outlineLevel="1"/>
    <col min="13" max="13" width="9.6640625" bestFit="1" customWidth="1" outlineLevel="1"/>
    <col min="14" max="14" width="7.88671875" customWidth="1" outlineLevel="1"/>
    <col min="15" max="15" width="10.6640625" bestFit="1" customWidth="1"/>
    <col min="16" max="16" width="16.88671875" bestFit="1" customWidth="1"/>
    <col min="17" max="17" width="1.5546875" customWidth="1"/>
    <col min="18" max="18" width="11.6640625" bestFit="1" customWidth="1"/>
    <col min="19" max="19" width="1.88671875" customWidth="1"/>
    <col min="20" max="20" width="16.88671875" bestFit="1" customWidth="1"/>
  </cols>
  <sheetData>
    <row r="2" spans="2:20" ht="26.25" customHeight="1" x14ac:dyDescent="0.3">
      <c r="B2" s="26" t="s">
        <v>27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2:20" ht="18.75" x14ac:dyDescent="0.3">
      <c r="B3" s="28"/>
      <c r="C3" s="28"/>
      <c r="D3" s="28"/>
      <c r="E3" s="28">
        <v>33</v>
      </c>
      <c r="F3" s="28"/>
      <c r="G3" s="28">
        <v>11</v>
      </c>
      <c r="H3" s="27">
        <v>33</v>
      </c>
      <c r="I3" s="28"/>
      <c r="J3" s="27">
        <v>8</v>
      </c>
      <c r="K3" s="27"/>
      <c r="L3" s="27">
        <v>10</v>
      </c>
      <c r="M3" s="27"/>
      <c r="N3" s="27">
        <v>5</v>
      </c>
      <c r="O3" s="27"/>
      <c r="P3" s="27">
        <v>33</v>
      </c>
      <c r="Q3" s="27"/>
      <c r="R3" s="27"/>
      <c r="S3" s="27"/>
      <c r="T3" s="27">
        <v>33</v>
      </c>
    </row>
    <row r="4" spans="2:20" ht="54.75" customHeight="1" x14ac:dyDescent="0.25">
      <c r="B4" s="29" t="s">
        <v>50</v>
      </c>
      <c r="C4" s="29" t="s">
        <v>15</v>
      </c>
      <c r="D4" s="207" t="s">
        <v>56</v>
      </c>
      <c r="E4" s="208"/>
      <c r="F4" s="207" t="s">
        <v>53</v>
      </c>
      <c r="G4" s="211"/>
      <c r="H4" s="208"/>
      <c r="I4" s="207" t="s">
        <v>29</v>
      </c>
      <c r="J4" s="209"/>
      <c r="K4" s="210" t="s">
        <v>34</v>
      </c>
      <c r="L4" s="210"/>
      <c r="M4" s="210" t="s">
        <v>35</v>
      </c>
      <c r="N4" s="210"/>
      <c r="O4" s="30" t="s">
        <v>51</v>
      </c>
      <c r="P4" s="30" t="s">
        <v>52</v>
      </c>
      <c r="Q4" s="31"/>
      <c r="R4" s="32" t="s">
        <v>30</v>
      </c>
      <c r="S4" s="33"/>
      <c r="T4" s="34" t="s">
        <v>49</v>
      </c>
    </row>
    <row r="5" spans="2:20" ht="48.75" customHeight="1" x14ac:dyDescent="0.3">
      <c r="B5" s="35"/>
      <c r="C5" s="35"/>
      <c r="D5" s="36" t="s">
        <v>38</v>
      </c>
      <c r="E5" s="36" t="s">
        <v>30</v>
      </c>
      <c r="F5" s="36" t="s">
        <v>55</v>
      </c>
      <c r="G5" s="36" t="s">
        <v>54</v>
      </c>
      <c r="H5" s="36" t="s">
        <v>49</v>
      </c>
      <c r="I5" s="36" t="s">
        <v>31</v>
      </c>
      <c r="J5" s="36" t="s">
        <v>30</v>
      </c>
      <c r="K5" s="36" t="s">
        <v>31</v>
      </c>
      <c r="L5" s="36" t="s">
        <v>30</v>
      </c>
      <c r="M5" s="36" t="s">
        <v>31</v>
      </c>
      <c r="N5" s="36" t="s">
        <v>30</v>
      </c>
      <c r="O5" s="36" t="s">
        <v>30</v>
      </c>
      <c r="P5" s="36" t="s">
        <v>49</v>
      </c>
      <c r="Q5" s="31"/>
      <c r="R5" s="37"/>
      <c r="S5" s="27"/>
      <c r="T5" s="38"/>
    </row>
    <row r="6" spans="2:20" ht="37.5" hidden="1" x14ac:dyDescent="0.3">
      <c r="B6" s="39" t="s">
        <v>13</v>
      </c>
      <c r="C6" s="40" t="s">
        <v>33</v>
      </c>
      <c r="D6" s="37">
        <v>0</v>
      </c>
      <c r="E6" s="37">
        <f>D6*$E$3</f>
        <v>0</v>
      </c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41"/>
      <c r="R6" s="37">
        <f>SUM(E6,J6,L6,N6)</f>
        <v>0</v>
      </c>
      <c r="S6" s="42"/>
      <c r="T6" s="43">
        <v>0</v>
      </c>
    </row>
    <row r="7" spans="2:20" ht="30" customHeight="1" x14ac:dyDescent="0.3">
      <c r="B7" s="44" t="s">
        <v>0</v>
      </c>
      <c r="C7" s="40" t="s">
        <v>16</v>
      </c>
      <c r="D7" s="45">
        <v>5</v>
      </c>
      <c r="E7" s="37">
        <f>D7*$E$3</f>
        <v>165</v>
      </c>
      <c r="F7" s="37"/>
      <c r="G7" s="37"/>
      <c r="H7" s="46">
        <f t="shared" ref="H7:H19" si="0">G7/$H$3</f>
        <v>0</v>
      </c>
      <c r="I7" s="37"/>
      <c r="J7" s="37"/>
      <c r="K7" s="37"/>
      <c r="L7" s="37"/>
      <c r="M7" s="37"/>
      <c r="N7" s="37"/>
      <c r="O7" s="37"/>
      <c r="P7" s="47">
        <f>O7/$T$3</f>
        <v>0</v>
      </c>
      <c r="Q7" s="41"/>
      <c r="R7" s="45">
        <f t="shared" ref="R7:R19" si="1">E7+G7+O7</f>
        <v>165</v>
      </c>
      <c r="S7" s="42"/>
      <c r="T7" s="47">
        <f>R7/$T$3</f>
        <v>5</v>
      </c>
    </row>
    <row r="8" spans="2:20" ht="30" customHeight="1" x14ac:dyDescent="0.3">
      <c r="B8" s="44" t="s">
        <v>1</v>
      </c>
      <c r="C8" s="40" t="s">
        <v>16</v>
      </c>
      <c r="D8" s="45">
        <v>3</v>
      </c>
      <c r="E8" s="37">
        <f t="shared" ref="E8:E19" si="2">D8*$E$3</f>
        <v>99</v>
      </c>
      <c r="F8" s="37"/>
      <c r="G8" s="37"/>
      <c r="H8" s="46">
        <f t="shared" si="0"/>
        <v>0</v>
      </c>
      <c r="I8" s="37"/>
      <c r="J8" s="37"/>
      <c r="K8" s="37"/>
      <c r="L8" s="37"/>
      <c r="M8" s="37"/>
      <c r="N8" s="37"/>
      <c r="O8" s="37"/>
      <c r="P8" s="47">
        <f t="shared" ref="P8:P19" si="3">O8/$T$3</f>
        <v>0</v>
      </c>
      <c r="Q8" s="41"/>
      <c r="R8" s="45">
        <f t="shared" si="1"/>
        <v>99</v>
      </c>
      <c r="S8" s="42"/>
      <c r="T8" s="47">
        <f t="shared" ref="T8:T19" si="4">R8/$T$3</f>
        <v>3</v>
      </c>
    </row>
    <row r="9" spans="2:20" ht="30" customHeight="1" x14ac:dyDescent="0.3">
      <c r="B9" s="44" t="s">
        <v>2</v>
      </c>
      <c r="C9" s="40" t="s">
        <v>17</v>
      </c>
      <c r="D9" s="48">
        <v>3</v>
      </c>
      <c r="E9" s="62">
        <f t="shared" si="2"/>
        <v>99</v>
      </c>
      <c r="F9" s="37"/>
      <c r="G9" s="37"/>
      <c r="H9" s="46">
        <f t="shared" si="0"/>
        <v>0</v>
      </c>
      <c r="I9" s="37">
        <v>2</v>
      </c>
      <c r="J9" s="61">
        <f>I9*$J$3</f>
        <v>16</v>
      </c>
      <c r="K9" s="45">
        <v>2</v>
      </c>
      <c r="L9" s="61">
        <f>K9*$L$3</f>
        <v>20</v>
      </c>
      <c r="M9" s="37"/>
      <c r="N9" s="37"/>
      <c r="O9" s="45">
        <f>SUM(J9,L9)</f>
        <v>36</v>
      </c>
      <c r="P9" s="50">
        <f t="shared" si="3"/>
        <v>1.0909090909090908</v>
      </c>
      <c r="Q9" s="41"/>
      <c r="R9" s="61">
        <f t="shared" si="1"/>
        <v>135</v>
      </c>
      <c r="S9" s="42"/>
      <c r="T9" s="50">
        <f t="shared" si="4"/>
        <v>4.0909090909090908</v>
      </c>
    </row>
    <row r="10" spans="2:20" ht="30" customHeight="1" x14ac:dyDescent="0.3">
      <c r="B10" s="44" t="s">
        <v>3</v>
      </c>
      <c r="C10" s="40" t="s">
        <v>18</v>
      </c>
      <c r="D10" s="45">
        <v>4</v>
      </c>
      <c r="E10" s="45">
        <f t="shared" si="2"/>
        <v>132</v>
      </c>
      <c r="F10" s="37"/>
      <c r="G10" s="37"/>
      <c r="H10" s="46">
        <f t="shared" si="0"/>
        <v>0</v>
      </c>
      <c r="I10" s="37"/>
      <c r="J10" s="49"/>
      <c r="K10" s="45"/>
      <c r="L10" s="49"/>
      <c r="M10" s="37"/>
      <c r="N10" s="37"/>
      <c r="O10" s="45"/>
      <c r="P10" s="47">
        <f t="shared" si="3"/>
        <v>0</v>
      </c>
      <c r="Q10" s="41"/>
      <c r="R10" s="45">
        <f t="shared" si="1"/>
        <v>132</v>
      </c>
      <c r="S10" s="42"/>
      <c r="T10" s="47">
        <f t="shared" si="4"/>
        <v>4</v>
      </c>
    </row>
    <row r="11" spans="2:20" ht="30" customHeight="1" x14ac:dyDescent="0.3">
      <c r="B11" s="44" t="s">
        <v>4</v>
      </c>
      <c r="C11" s="40" t="s">
        <v>19</v>
      </c>
      <c r="D11" s="45">
        <v>1</v>
      </c>
      <c r="E11" s="45">
        <f t="shared" si="2"/>
        <v>33</v>
      </c>
      <c r="F11" s="37"/>
      <c r="G11" s="37"/>
      <c r="H11" s="46">
        <f t="shared" si="0"/>
        <v>0</v>
      </c>
      <c r="I11" s="37"/>
      <c r="J11" s="49"/>
      <c r="K11" s="45"/>
      <c r="L11" s="49"/>
      <c r="M11" s="37"/>
      <c r="N11" s="37"/>
      <c r="O11" s="45"/>
      <c r="P11" s="47">
        <f t="shared" si="3"/>
        <v>0</v>
      </c>
      <c r="Q11" s="41"/>
      <c r="R11" s="45">
        <f t="shared" si="1"/>
        <v>33</v>
      </c>
      <c r="S11" s="42"/>
      <c r="T11" s="47">
        <f t="shared" si="4"/>
        <v>1</v>
      </c>
    </row>
    <row r="12" spans="2:20" ht="30" customHeight="1" x14ac:dyDescent="0.3">
      <c r="B12" s="44" t="s">
        <v>5</v>
      </c>
      <c r="C12" s="40" t="s">
        <v>20</v>
      </c>
      <c r="D12" s="45">
        <v>2</v>
      </c>
      <c r="E12" s="45">
        <f t="shared" si="2"/>
        <v>66</v>
      </c>
      <c r="F12" s="37"/>
      <c r="G12" s="37"/>
      <c r="H12" s="46">
        <f t="shared" si="0"/>
        <v>0</v>
      </c>
      <c r="I12" s="37"/>
      <c r="J12" s="49"/>
      <c r="K12" s="45"/>
      <c r="L12" s="49"/>
      <c r="M12" s="37"/>
      <c r="N12" s="37"/>
      <c r="O12" s="45"/>
      <c r="P12" s="47">
        <f t="shared" si="3"/>
        <v>0</v>
      </c>
      <c r="Q12" s="41"/>
      <c r="R12" s="45">
        <f t="shared" si="1"/>
        <v>66</v>
      </c>
      <c r="S12" s="42"/>
      <c r="T12" s="47">
        <f t="shared" si="4"/>
        <v>2</v>
      </c>
    </row>
    <row r="13" spans="2:20" ht="30" customHeight="1" x14ac:dyDescent="0.3">
      <c r="B13" s="44" t="s">
        <v>6</v>
      </c>
      <c r="C13" s="40" t="s">
        <v>21</v>
      </c>
      <c r="D13" s="45">
        <v>3</v>
      </c>
      <c r="E13" s="45">
        <f t="shared" si="2"/>
        <v>99</v>
      </c>
      <c r="F13" s="37"/>
      <c r="G13" s="37"/>
      <c r="H13" s="46">
        <f t="shared" si="0"/>
        <v>0</v>
      </c>
      <c r="I13" s="37"/>
      <c r="J13" s="49"/>
      <c r="K13" s="45"/>
      <c r="L13" s="49"/>
      <c r="M13" s="37"/>
      <c r="N13" s="37"/>
      <c r="O13" s="45"/>
      <c r="P13" s="47">
        <f t="shared" si="3"/>
        <v>0</v>
      </c>
      <c r="Q13" s="41"/>
      <c r="R13" s="45">
        <f t="shared" si="1"/>
        <v>99</v>
      </c>
      <c r="S13" s="42"/>
      <c r="T13" s="47">
        <f t="shared" si="4"/>
        <v>3</v>
      </c>
    </row>
    <row r="14" spans="2:20" ht="30" customHeight="1" x14ac:dyDescent="0.3">
      <c r="B14" s="44" t="s">
        <v>7</v>
      </c>
      <c r="C14" s="40" t="s">
        <v>22</v>
      </c>
      <c r="D14" s="45">
        <v>2</v>
      </c>
      <c r="E14" s="45">
        <f t="shared" si="2"/>
        <v>66</v>
      </c>
      <c r="F14" s="37"/>
      <c r="G14" s="37"/>
      <c r="H14" s="46">
        <f t="shared" si="0"/>
        <v>0</v>
      </c>
      <c r="I14" s="37"/>
      <c r="J14" s="49"/>
      <c r="K14" s="45"/>
      <c r="L14" s="49"/>
      <c r="M14" s="37"/>
      <c r="N14" s="37"/>
      <c r="O14" s="45"/>
      <c r="P14" s="47">
        <f t="shared" si="3"/>
        <v>0</v>
      </c>
      <c r="Q14" s="41"/>
      <c r="R14" s="45">
        <f t="shared" si="1"/>
        <v>66</v>
      </c>
      <c r="S14" s="42"/>
      <c r="T14" s="47">
        <f t="shared" si="4"/>
        <v>2</v>
      </c>
    </row>
    <row r="15" spans="2:20" ht="30" customHeight="1" x14ac:dyDescent="0.3">
      <c r="B15" s="44" t="s">
        <v>8</v>
      </c>
      <c r="C15" s="40" t="s">
        <v>23</v>
      </c>
      <c r="D15" s="48">
        <v>3</v>
      </c>
      <c r="E15" s="62">
        <f t="shared" si="2"/>
        <v>99</v>
      </c>
      <c r="F15" s="45">
        <v>4</v>
      </c>
      <c r="G15" s="62">
        <f>F15*$G$3</f>
        <v>44</v>
      </c>
      <c r="H15" s="51">
        <f t="shared" si="0"/>
        <v>1.3333333333333333</v>
      </c>
      <c r="I15" s="37">
        <v>3</v>
      </c>
      <c r="J15" s="61">
        <f>I15*$J$3</f>
        <v>24</v>
      </c>
      <c r="K15" s="45">
        <v>3</v>
      </c>
      <c r="L15" s="61">
        <f>K15*$L$3</f>
        <v>30</v>
      </c>
      <c r="M15" s="37"/>
      <c r="N15" s="37"/>
      <c r="O15" s="45">
        <f>SUM(J15,L15)</f>
        <v>54</v>
      </c>
      <c r="P15" s="50">
        <f t="shared" si="3"/>
        <v>1.6363636363636365</v>
      </c>
      <c r="Q15" s="41"/>
      <c r="R15" s="61">
        <f t="shared" si="1"/>
        <v>197</v>
      </c>
      <c r="S15" s="42"/>
      <c r="T15" s="50">
        <f t="shared" si="4"/>
        <v>5.9696969696969697</v>
      </c>
    </row>
    <row r="16" spans="2:20" ht="30" customHeight="1" x14ac:dyDescent="0.3">
      <c r="B16" s="44" t="s">
        <v>9</v>
      </c>
      <c r="C16" s="40" t="s">
        <v>24</v>
      </c>
      <c r="D16" s="45">
        <v>0</v>
      </c>
      <c r="E16" s="45">
        <f t="shared" si="2"/>
        <v>0</v>
      </c>
      <c r="F16" s="37">
        <v>3</v>
      </c>
      <c r="G16" s="61">
        <f>F16*$G$3</f>
        <v>33</v>
      </c>
      <c r="H16" s="51">
        <f t="shared" si="0"/>
        <v>1</v>
      </c>
      <c r="I16" s="37">
        <v>2</v>
      </c>
      <c r="J16" s="61">
        <f>I16*$J$3</f>
        <v>16</v>
      </c>
      <c r="K16" s="45">
        <v>2</v>
      </c>
      <c r="L16" s="61">
        <f>K16*$L$3</f>
        <v>20</v>
      </c>
      <c r="M16" s="37"/>
      <c r="N16" s="37"/>
      <c r="O16" s="45">
        <f>SUM(J16,L16)</f>
        <v>36</v>
      </c>
      <c r="P16" s="50">
        <f t="shared" si="3"/>
        <v>1.0909090909090908</v>
      </c>
      <c r="Q16" s="41"/>
      <c r="R16" s="61">
        <f t="shared" si="1"/>
        <v>69</v>
      </c>
      <c r="S16" s="42"/>
      <c r="T16" s="50">
        <f t="shared" si="4"/>
        <v>2.0909090909090908</v>
      </c>
    </row>
    <row r="17" spans="2:20" ht="30" customHeight="1" x14ac:dyDescent="0.3">
      <c r="B17" s="44" t="s">
        <v>10</v>
      </c>
      <c r="C17" s="40" t="s">
        <v>25</v>
      </c>
      <c r="D17" s="45">
        <v>4</v>
      </c>
      <c r="E17" s="45">
        <f t="shared" si="2"/>
        <v>132</v>
      </c>
      <c r="F17" s="37"/>
      <c r="G17" s="45"/>
      <c r="H17" s="46">
        <f t="shared" si="0"/>
        <v>0</v>
      </c>
      <c r="I17" s="37"/>
      <c r="J17" s="49"/>
      <c r="K17" s="45"/>
      <c r="L17" s="49"/>
      <c r="M17" s="37"/>
      <c r="N17" s="37"/>
      <c r="O17" s="45"/>
      <c r="P17" s="47">
        <f t="shared" si="3"/>
        <v>0</v>
      </c>
      <c r="Q17" s="41"/>
      <c r="R17" s="45">
        <f t="shared" si="1"/>
        <v>132</v>
      </c>
      <c r="S17" s="42"/>
      <c r="T17" s="47">
        <f t="shared" si="4"/>
        <v>4</v>
      </c>
    </row>
    <row r="18" spans="2:20" ht="30" customHeight="1" x14ac:dyDescent="0.3">
      <c r="B18" s="44" t="s">
        <v>11</v>
      </c>
      <c r="C18" s="40"/>
      <c r="D18" s="45">
        <v>1</v>
      </c>
      <c r="E18" s="45">
        <f t="shared" si="2"/>
        <v>33</v>
      </c>
      <c r="F18" s="37"/>
      <c r="G18" s="45"/>
      <c r="H18" s="46">
        <f t="shared" si="0"/>
        <v>0</v>
      </c>
      <c r="I18" s="37"/>
      <c r="J18" s="49"/>
      <c r="K18" s="45"/>
      <c r="L18" s="49"/>
      <c r="M18" s="37"/>
      <c r="N18" s="37"/>
      <c r="O18" s="45"/>
      <c r="P18" s="47">
        <f t="shared" si="3"/>
        <v>0</v>
      </c>
      <c r="Q18" s="41"/>
      <c r="R18" s="45">
        <f t="shared" si="1"/>
        <v>33</v>
      </c>
      <c r="S18" s="42"/>
      <c r="T18" s="47">
        <f t="shared" si="4"/>
        <v>1</v>
      </c>
    </row>
    <row r="19" spans="2:20" ht="30" customHeight="1" x14ac:dyDescent="0.3">
      <c r="B19" s="44" t="s">
        <v>12</v>
      </c>
      <c r="C19" s="40" t="s">
        <v>26</v>
      </c>
      <c r="D19" s="45">
        <v>0</v>
      </c>
      <c r="E19" s="45">
        <f t="shared" si="2"/>
        <v>0</v>
      </c>
      <c r="F19" s="37">
        <v>3</v>
      </c>
      <c r="G19" s="61">
        <f>F19*$G$3</f>
        <v>33</v>
      </c>
      <c r="H19" s="51">
        <f t="shared" si="0"/>
        <v>1</v>
      </c>
      <c r="I19" s="37"/>
      <c r="J19" s="49"/>
      <c r="K19" s="45"/>
      <c r="L19" s="49"/>
      <c r="M19" s="37"/>
      <c r="N19" s="45"/>
      <c r="O19" s="45">
        <f>N19</f>
        <v>0</v>
      </c>
      <c r="P19" s="47">
        <f t="shared" si="3"/>
        <v>0</v>
      </c>
      <c r="Q19" s="41"/>
      <c r="R19" s="61">
        <f t="shared" si="1"/>
        <v>33</v>
      </c>
      <c r="S19" s="42"/>
      <c r="T19" s="47">
        <f t="shared" si="4"/>
        <v>1</v>
      </c>
    </row>
    <row r="20" spans="2:20" ht="25.5" customHeight="1" x14ac:dyDescent="0.3">
      <c r="B20" s="52" t="s">
        <v>37</v>
      </c>
      <c r="C20" s="40"/>
      <c r="D20" s="53">
        <f>SUM(D6:D19)</f>
        <v>31</v>
      </c>
      <c r="E20" s="54">
        <f>SUM(E6:E19)</f>
        <v>1023</v>
      </c>
      <c r="F20" s="55"/>
      <c r="G20" s="54"/>
      <c r="H20" s="56">
        <f>SUM(H7:H19)</f>
        <v>3.333333333333333</v>
      </c>
      <c r="I20" s="54"/>
      <c r="J20" s="55">
        <f>SUM(J6:J19)</f>
        <v>56</v>
      </c>
      <c r="K20" s="57"/>
      <c r="L20" s="55">
        <f>SUM(L6:L19)</f>
        <v>70</v>
      </c>
      <c r="M20" s="54"/>
      <c r="N20" s="54">
        <f>SUM(N6:N19)</f>
        <v>0</v>
      </c>
      <c r="O20" s="45">
        <f>SUM(J20,L20)</f>
        <v>126</v>
      </c>
      <c r="P20" s="58">
        <f>SUM(P7:P19)</f>
        <v>3.8181818181818183</v>
      </c>
      <c r="Q20" s="59"/>
      <c r="R20" s="60">
        <f>SUM(R7:R19)</f>
        <v>1259</v>
      </c>
      <c r="S20" s="42"/>
      <c r="T20" s="58">
        <f>SUM(T7:T19)</f>
        <v>38.151515151515149</v>
      </c>
    </row>
    <row r="21" spans="2:20" ht="25.5" customHeight="1" x14ac:dyDescent="0.25"/>
    <row r="22" spans="2:20" ht="15" x14ac:dyDescent="0.25">
      <c r="B22" s="25" t="s">
        <v>44</v>
      </c>
    </row>
    <row r="23" spans="2:20" ht="15" x14ac:dyDescent="0.25">
      <c r="B23" s="25" t="s">
        <v>39</v>
      </c>
      <c r="C23" t="s">
        <v>40</v>
      </c>
      <c r="D23" t="s">
        <v>41</v>
      </c>
      <c r="F23" t="s">
        <v>47</v>
      </c>
    </row>
    <row r="24" spans="2:20" ht="15" x14ac:dyDescent="0.25">
      <c r="B24" s="25" t="s">
        <v>42</v>
      </c>
      <c r="C24" t="s">
        <v>42</v>
      </c>
      <c r="D24" t="s">
        <v>43</v>
      </c>
      <c r="F24" t="s">
        <v>46</v>
      </c>
    </row>
    <row r="25" spans="2:20" ht="15" x14ac:dyDescent="0.25">
      <c r="B25" s="25" t="s">
        <v>42</v>
      </c>
      <c r="C25" t="s">
        <v>42</v>
      </c>
      <c r="D25" t="s">
        <v>43</v>
      </c>
      <c r="F25" t="s">
        <v>48</v>
      </c>
    </row>
    <row r="26" spans="2:20" ht="15" x14ac:dyDescent="0.25">
      <c r="B26" s="25" t="s">
        <v>42</v>
      </c>
      <c r="C26" t="s">
        <v>42</v>
      </c>
      <c r="D26" t="s">
        <v>43</v>
      </c>
      <c r="F26" t="s">
        <v>45</v>
      </c>
    </row>
  </sheetData>
  <mergeCells count="5">
    <mergeCell ref="D4:E4"/>
    <mergeCell ref="I4:J4"/>
    <mergeCell ref="K4:L4"/>
    <mergeCell ref="M4:N4"/>
    <mergeCell ref="F4:H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V26"/>
  <sheetViews>
    <sheetView showGridLines="0" zoomScale="68" zoomScaleNormal="68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H16" sqref="H16"/>
    </sheetView>
  </sheetViews>
  <sheetFormatPr defaultRowHeight="14.4" outlineLevelCol="1" x14ac:dyDescent="0.3"/>
  <cols>
    <col min="1" max="1" width="3.88671875" customWidth="1"/>
    <col min="2" max="2" width="33.44140625" bestFit="1" customWidth="1"/>
    <col min="3" max="3" width="26.6640625" bestFit="1" customWidth="1"/>
    <col min="4" max="4" width="16.44140625" bestFit="1" customWidth="1"/>
    <col min="5" max="5" width="11.33203125" customWidth="1"/>
    <col min="6" max="6" width="14.44140625" customWidth="1"/>
    <col min="7" max="7" width="11.33203125" customWidth="1"/>
    <col min="8" max="8" width="22.5546875" bestFit="1" customWidth="1"/>
    <col min="9" max="9" width="11.109375" bestFit="1" customWidth="1"/>
    <col min="10" max="10" width="24.109375" bestFit="1" customWidth="1"/>
    <col min="11" max="11" width="9.88671875" bestFit="1" customWidth="1" outlineLevel="1"/>
    <col min="12" max="12" width="8.5546875" bestFit="1" customWidth="1" outlineLevel="1"/>
    <col min="13" max="13" width="12.6640625" customWidth="1" outlineLevel="1"/>
    <col min="14" max="14" width="13.33203125" customWidth="1" outlineLevel="1"/>
    <col min="15" max="15" width="9.88671875" bestFit="1" customWidth="1" outlineLevel="1"/>
    <col min="16" max="16" width="8.5546875" bestFit="1" customWidth="1" outlineLevel="1"/>
    <col min="17" max="17" width="10.88671875" bestFit="1" customWidth="1"/>
    <col min="18" max="18" width="17" bestFit="1" customWidth="1"/>
    <col min="19" max="19" width="1.5546875" customWidth="1"/>
    <col min="20" max="20" width="12.44140625" bestFit="1" customWidth="1"/>
    <col min="21" max="21" width="1.88671875" customWidth="1"/>
    <col min="22" max="22" width="17" bestFit="1" customWidth="1"/>
  </cols>
  <sheetData>
    <row r="1" spans="2:22" ht="15" x14ac:dyDescent="0.25">
      <c r="N1">
        <v>3</v>
      </c>
    </row>
    <row r="2" spans="2:22" ht="26.25" customHeight="1" x14ac:dyDescent="0.3">
      <c r="B2" s="63" t="s">
        <v>27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>
        <v>7</v>
      </c>
      <c r="O2" s="64"/>
      <c r="P2" s="64"/>
      <c r="Q2" s="64"/>
      <c r="R2" s="64"/>
      <c r="S2" s="64"/>
      <c r="T2" s="64"/>
      <c r="U2" s="64"/>
      <c r="V2" s="64"/>
    </row>
    <row r="3" spans="2:22" ht="20.25" thickBot="1" x14ac:dyDescent="0.35">
      <c r="B3" s="74"/>
      <c r="C3" s="74"/>
      <c r="D3" s="74"/>
      <c r="E3" s="74">
        <v>33</v>
      </c>
      <c r="F3" s="74"/>
      <c r="G3" s="74">
        <v>33</v>
      </c>
      <c r="H3" s="74"/>
      <c r="I3" s="74">
        <v>11</v>
      </c>
      <c r="J3" s="64">
        <v>33</v>
      </c>
      <c r="K3" s="74"/>
      <c r="L3" s="64">
        <v>8</v>
      </c>
      <c r="M3" s="64"/>
      <c r="N3" s="64">
        <v>10</v>
      </c>
      <c r="O3" s="64"/>
      <c r="P3" s="64">
        <v>5</v>
      </c>
      <c r="Q3" s="64"/>
      <c r="R3" s="64">
        <v>33</v>
      </c>
      <c r="S3" s="64"/>
      <c r="T3" s="64"/>
      <c r="U3" s="64"/>
      <c r="V3" s="64">
        <v>33</v>
      </c>
    </row>
    <row r="4" spans="2:22" ht="92.25" customHeight="1" x14ac:dyDescent="0.3">
      <c r="B4" s="75" t="s">
        <v>50</v>
      </c>
      <c r="C4" s="76" t="s">
        <v>15</v>
      </c>
      <c r="D4" s="212" t="s">
        <v>56</v>
      </c>
      <c r="E4" s="213"/>
      <c r="F4" s="212" t="s">
        <v>58</v>
      </c>
      <c r="G4" s="216"/>
      <c r="H4" s="214" t="s">
        <v>57</v>
      </c>
      <c r="I4" s="215"/>
      <c r="J4" s="216"/>
      <c r="K4" s="214" t="s">
        <v>29</v>
      </c>
      <c r="L4" s="217"/>
      <c r="M4" s="218" t="s">
        <v>59</v>
      </c>
      <c r="N4" s="218"/>
      <c r="O4" s="218" t="s">
        <v>35</v>
      </c>
      <c r="P4" s="218"/>
      <c r="Q4" s="96" t="s">
        <v>51</v>
      </c>
      <c r="R4" s="97" t="s">
        <v>52</v>
      </c>
      <c r="S4" s="100"/>
      <c r="T4" s="104" t="s">
        <v>30</v>
      </c>
      <c r="U4" s="103"/>
      <c r="V4" s="104" t="s">
        <v>65</v>
      </c>
    </row>
    <row r="5" spans="2:22" ht="59.4" x14ac:dyDescent="0.4">
      <c r="B5" s="77"/>
      <c r="C5" s="65"/>
      <c r="D5" s="66" t="s">
        <v>38</v>
      </c>
      <c r="E5" s="66" t="s">
        <v>30</v>
      </c>
      <c r="F5" s="66" t="s">
        <v>38</v>
      </c>
      <c r="G5" s="78" t="s">
        <v>30</v>
      </c>
      <c r="H5" s="88" t="s">
        <v>55</v>
      </c>
      <c r="I5" s="66" t="s">
        <v>54</v>
      </c>
      <c r="J5" s="78" t="s">
        <v>49</v>
      </c>
      <c r="K5" s="88" t="s">
        <v>31</v>
      </c>
      <c r="L5" s="66" t="s">
        <v>30</v>
      </c>
      <c r="M5" s="66" t="s">
        <v>31</v>
      </c>
      <c r="N5" s="66" t="s">
        <v>30</v>
      </c>
      <c r="O5" s="66" t="s">
        <v>31</v>
      </c>
      <c r="P5" s="66" t="s">
        <v>30</v>
      </c>
      <c r="Q5" s="66" t="s">
        <v>30</v>
      </c>
      <c r="R5" s="78" t="s">
        <v>49</v>
      </c>
      <c r="S5" s="100"/>
      <c r="T5" s="105"/>
      <c r="U5" s="64"/>
      <c r="V5" s="108"/>
    </row>
    <row r="6" spans="2:22" ht="39.6" x14ac:dyDescent="0.4">
      <c r="B6" s="79" t="s">
        <v>13</v>
      </c>
      <c r="C6" s="115" t="s">
        <v>33</v>
      </c>
      <c r="D6" s="67">
        <v>1</v>
      </c>
      <c r="E6" s="67">
        <f>D6*$E$3</f>
        <v>33</v>
      </c>
      <c r="F6" s="67"/>
      <c r="G6" s="80">
        <f>F6*$E$3</f>
        <v>0</v>
      </c>
      <c r="H6" s="89"/>
      <c r="I6" s="67"/>
      <c r="J6" s="80"/>
      <c r="K6" s="89"/>
      <c r="L6" s="67"/>
      <c r="M6" s="67"/>
      <c r="N6" s="67"/>
      <c r="O6" s="67"/>
      <c r="P6" s="67"/>
      <c r="Q6" s="113">
        <f t="shared" ref="Q6:Q8" si="0">L6+N6+P6</f>
        <v>0</v>
      </c>
      <c r="R6" s="98">
        <f>Q6/$R$3</f>
        <v>0</v>
      </c>
      <c r="S6" s="101"/>
      <c r="T6" s="106">
        <f t="shared" ref="T6:T15" si="1">E6+G6+I6+Q6</f>
        <v>33</v>
      </c>
      <c r="U6" s="71"/>
      <c r="V6" s="109">
        <f>T6/$V$3</f>
        <v>1</v>
      </c>
    </row>
    <row r="7" spans="2:22" ht="30" customHeight="1" x14ac:dyDescent="0.4">
      <c r="B7" s="81" t="s">
        <v>0</v>
      </c>
      <c r="C7" s="115" t="s">
        <v>16</v>
      </c>
      <c r="D7" s="69">
        <v>5</v>
      </c>
      <c r="E7" s="67">
        <f>D7*$E$3</f>
        <v>165</v>
      </c>
      <c r="F7" s="69"/>
      <c r="G7" s="80">
        <f>F7*$E$3</f>
        <v>0</v>
      </c>
      <c r="H7" s="89"/>
      <c r="I7" s="67"/>
      <c r="J7" s="90">
        <f t="shared" ref="J7:J19" si="2">I7/$J$3</f>
        <v>0</v>
      </c>
      <c r="K7" s="89"/>
      <c r="L7" s="67"/>
      <c r="M7" s="67"/>
      <c r="N7" s="67"/>
      <c r="O7" s="67"/>
      <c r="P7" s="67"/>
      <c r="Q7" s="113">
        <f t="shared" si="0"/>
        <v>0</v>
      </c>
      <c r="R7" s="98">
        <f t="shared" ref="R7:R19" si="3">Q7/$R$3</f>
        <v>0</v>
      </c>
      <c r="S7" s="101"/>
      <c r="T7" s="106">
        <f t="shared" si="1"/>
        <v>165</v>
      </c>
      <c r="U7" s="71"/>
      <c r="V7" s="109">
        <f>T7/$V$3</f>
        <v>5</v>
      </c>
    </row>
    <row r="8" spans="2:22" ht="30" customHeight="1" x14ac:dyDescent="0.4">
      <c r="B8" s="81" t="s">
        <v>1</v>
      </c>
      <c r="C8" s="115" t="s">
        <v>16</v>
      </c>
      <c r="D8" s="69">
        <v>3</v>
      </c>
      <c r="E8" s="67">
        <f t="shared" ref="E8:E19" si="4">D8*$E$3</f>
        <v>99</v>
      </c>
      <c r="F8" s="69"/>
      <c r="G8" s="80">
        <f t="shared" ref="G8:G19" si="5">F8*$E$3</f>
        <v>0</v>
      </c>
      <c r="H8" s="89"/>
      <c r="I8" s="67"/>
      <c r="J8" s="90">
        <f t="shared" si="2"/>
        <v>0</v>
      </c>
      <c r="K8" s="89"/>
      <c r="L8" s="67"/>
      <c r="M8" s="67"/>
      <c r="N8" s="67"/>
      <c r="O8" s="67"/>
      <c r="P8" s="67"/>
      <c r="Q8" s="113">
        <f t="shared" si="0"/>
        <v>0</v>
      </c>
      <c r="R8" s="98">
        <f t="shared" si="3"/>
        <v>0</v>
      </c>
      <c r="S8" s="101"/>
      <c r="T8" s="106">
        <f t="shared" si="1"/>
        <v>99</v>
      </c>
      <c r="U8" s="71"/>
      <c r="V8" s="109">
        <f t="shared" ref="V8:V19" si="6">T8/$V$3</f>
        <v>3</v>
      </c>
    </row>
    <row r="9" spans="2:22" ht="30" customHeight="1" x14ac:dyDescent="0.4">
      <c r="B9" s="81" t="s">
        <v>2</v>
      </c>
      <c r="C9" s="115" t="s">
        <v>60</v>
      </c>
      <c r="D9" s="72">
        <v>3</v>
      </c>
      <c r="E9" s="67">
        <f t="shared" si="4"/>
        <v>99</v>
      </c>
      <c r="F9" s="69"/>
      <c r="G9" s="82">
        <f t="shared" si="5"/>
        <v>0</v>
      </c>
      <c r="H9" s="89"/>
      <c r="I9" s="67"/>
      <c r="J9" s="90">
        <f t="shared" si="2"/>
        <v>0</v>
      </c>
      <c r="K9" s="89">
        <v>2</v>
      </c>
      <c r="L9" s="70">
        <f>K9*$L$3</f>
        <v>16</v>
      </c>
      <c r="M9" s="69">
        <v>2</v>
      </c>
      <c r="N9" s="70">
        <f>M9*$N$3</f>
        <v>20</v>
      </c>
      <c r="O9" s="67"/>
      <c r="P9" s="67"/>
      <c r="Q9" s="113">
        <f>L9+N9+P9</f>
        <v>36</v>
      </c>
      <c r="R9" s="99">
        <f t="shared" si="3"/>
        <v>1.0909090909090908</v>
      </c>
      <c r="S9" s="101"/>
      <c r="T9" s="106">
        <f t="shared" si="1"/>
        <v>135</v>
      </c>
      <c r="U9" s="71"/>
      <c r="V9" s="110">
        <f t="shared" si="6"/>
        <v>4.0909090909090908</v>
      </c>
    </row>
    <row r="10" spans="2:22" ht="30" customHeight="1" x14ac:dyDescent="0.4">
      <c r="B10" s="81" t="s">
        <v>3</v>
      </c>
      <c r="C10" s="115" t="s">
        <v>18</v>
      </c>
      <c r="D10" s="69">
        <v>4</v>
      </c>
      <c r="E10" s="69">
        <f t="shared" si="4"/>
        <v>132</v>
      </c>
      <c r="F10" s="69"/>
      <c r="G10" s="82">
        <f t="shared" si="5"/>
        <v>0</v>
      </c>
      <c r="H10" s="89"/>
      <c r="I10" s="67"/>
      <c r="J10" s="90">
        <f t="shared" si="2"/>
        <v>0</v>
      </c>
      <c r="K10" s="89"/>
      <c r="L10" s="70"/>
      <c r="M10" s="69"/>
      <c r="N10" s="70"/>
      <c r="O10" s="67"/>
      <c r="P10" s="67"/>
      <c r="Q10" s="113">
        <f t="shared" ref="Q10:Q19" si="7">L10+N10+P10</f>
        <v>0</v>
      </c>
      <c r="R10" s="98">
        <f t="shared" si="3"/>
        <v>0</v>
      </c>
      <c r="S10" s="101"/>
      <c r="T10" s="106">
        <f t="shared" si="1"/>
        <v>132</v>
      </c>
      <c r="U10" s="71"/>
      <c r="V10" s="109">
        <f t="shared" si="6"/>
        <v>4</v>
      </c>
    </row>
    <row r="11" spans="2:22" ht="30" customHeight="1" x14ac:dyDescent="0.4">
      <c r="B11" s="81" t="s">
        <v>4</v>
      </c>
      <c r="C11" s="115" t="s">
        <v>19</v>
      </c>
      <c r="D11" s="69">
        <v>1</v>
      </c>
      <c r="E11" s="69">
        <f t="shared" si="4"/>
        <v>33</v>
      </c>
      <c r="F11" s="69">
        <v>1</v>
      </c>
      <c r="G11" s="82">
        <f t="shared" si="5"/>
        <v>33</v>
      </c>
      <c r="H11" s="89"/>
      <c r="I11" s="67"/>
      <c r="J11" s="90">
        <f t="shared" si="2"/>
        <v>0</v>
      </c>
      <c r="K11" s="89"/>
      <c r="L11" s="70"/>
      <c r="M11" s="69"/>
      <c r="N11" s="70"/>
      <c r="O11" s="67"/>
      <c r="P11" s="67"/>
      <c r="Q11" s="113">
        <f t="shared" si="7"/>
        <v>0</v>
      </c>
      <c r="R11" s="98">
        <f t="shared" si="3"/>
        <v>0</v>
      </c>
      <c r="S11" s="101"/>
      <c r="T11" s="106">
        <f t="shared" si="1"/>
        <v>66</v>
      </c>
      <c r="U11" s="71"/>
      <c r="V11" s="109">
        <f t="shared" si="6"/>
        <v>2</v>
      </c>
    </row>
    <row r="12" spans="2:22" ht="30" customHeight="1" x14ac:dyDescent="0.4">
      <c r="B12" s="81" t="s">
        <v>5</v>
      </c>
      <c r="C12" s="115" t="s">
        <v>66</v>
      </c>
      <c r="D12" s="69">
        <v>2</v>
      </c>
      <c r="E12" s="69">
        <f t="shared" si="4"/>
        <v>66</v>
      </c>
      <c r="F12" s="69"/>
      <c r="G12" s="82">
        <f t="shared" si="5"/>
        <v>0</v>
      </c>
      <c r="H12" s="89"/>
      <c r="I12" s="67"/>
      <c r="J12" s="90">
        <f t="shared" si="2"/>
        <v>0</v>
      </c>
      <c r="K12" s="89"/>
      <c r="L12" s="70"/>
      <c r="M12" s="69"/>
      <c r="N12" s="70"/>
      <c r="O12" s="67"/>
      <c r="P12" s="67"/>
      <c r="Q12" s="113">
        <f t="shared" si="7"/>
        <v>0</v>
      </c>
      <c r="R12" s="98">
        <f t="shared" si="3"/>
        <v>0</v>
      </c>
      <c r="S12" s="101"/>
      <c r="T12" s="106">
        <f t="shared" si="1"/>
        <v>66</v>
      </c>
      <c r="U12" s="71"/>
      <c r="V12" s="109">
        <f t="shared" si="6"/>
        <v>2</v>
      </c>
    </row>
    <row r="13" spans="2:22" ht="30" customHeight="1" x14ac:dyDescent="0.4">
      <c r="B13" s="81" t="s">
        <v>6</v>
      </c>
      <c r="C13" s="115" t="s">
        <v>61</v>
      </c>
      <c r="D13" s="69">
        <v>3</v>
      </c>
      <c r="E13" s="69">
        <f t="shared" si="4"/>
        <v>99</v>
      </c>
      <c r="F13" s="69"/>
      <c r="G13" s="82">
        <f t="shared" si="5"/>
        <v>0</v>
      </c>
      <c r="H13" s="89"/>
      <c r="I13" s="67"/>
      <c r="J13" s="90">
        <f t="shared" si="2"/>
        <v>0</v>
      </c>
      <c r="K13" s="89"/>
      <c r="L13" s="70"/>
      <c r="M13" s="69"/>
      <c r="N13" s="70"/>
      <c r="O13" s="67"/>
      <c r="P13" s="67"/>
      <c r="Q13" s="113">
        <f t="shared" si="7"/>
        <v>0</v>
      </c>
      <c r="R13" s="98">
        <f t="shared" si="3"/>
        <v>0</v>
      </c>
      <c r="S13" s="101"/>
      <c r="T13" s="106">
        <f t="shared" si="1"/>
        <v>99</v>
      </c>
      <c r="U13" s="71"/>
      <c r="V13" s="109">
        <f t="shared" si="6"/>
        <v>3</v>
      </c>
    </row>
    <row r="14" spans="2:22" ht="30" customHeight="1" x14ac:dyDescent="0.4">
      <c r="B14" s="81" t="s">
        <v>7</v>
      </c>
      <c r="C14" s="68"/>
      <c r="D14" s="69">
        <v>2</v>
      </c>
      <c r="E14" s="69">
        <f t="shared" si="4"/>
        <v>66</v>
      </c>
      <c r="F14" s="69"/>
      <c r="G14" s="82">
        <f t="shared" si="5"/>
        <v>0</v>
      </c>
      <c r="H14" s="89"/>
      <c r="I14" s="67"/>
      <c r="J14" s="90">
        <f t="shared" si="2"/>
        <v>0</v>
      </c>
      <c r="K14" s="89"/>
      <c r="L14" s="70"/>
      <c r="M14" s="69"/>
      <c r="N14" s="70"/>
      <c r="O14" s="67"/>
      <c r="P14" s="67"/>
      <c r="Q14" s="113">
        <f t="shared" si="7"/>
        <v>0</v>
      </c>
      <c r="R14" s="98">
        <f t="shared" si="3"/>
        <v>0</v>
      </c>
      <c r="S14" s="101"/>
      <c r="T14" s="106">
        <f t="shared" si="1"/>
        <v>66</v>
      </c>
      <c r="U14" s="71"/>
      <c r="V14" s="109">
        <f t="shared" si="6"/>
        <v>2</v>
      </c>
    </row>
    <row r="15" spans="2:22" ht="30" customHeight="1" x14ac:dyDescent="0.4">
      <c r="B15" s="81" t="s">
        <v>8</v>
      </c>
      <c r="C15" s="68" t="s">
        <v>62</v>
      </c>
      <c r="D15" s="69"/>
      <c r="E15" s="69">
        <f t="shared" si="4"/>
        <v>0</v>
      </c>
      <c r="F15" s="72">
        <v>3</v>
      </c>
      <c r="G15" s="112">
        <f t="shared" si="5"/>
        <v>99</v>
      </c>
      <c r="H15" s="91">
        <v>3</v>
      </c>
      <c r="I15" s="70">
        <f>H15*$I$3</f>
        <v>33</v>
      </c>
      <c r="J15" s="92">
        <f t="shared" si="2"/>
        <v>1</v>
      </c>
      <c r="K15" s="89">
        <v>4</v>
      </c>
      <c r="L15" s="70">
        <f>K15*$L$3</f>
        <v>32</v>
      </c>
      <c r="M15" s="69">
        <v>4</v>
      </c>
      <c r="N15" s="70">
        <f>M15*$N$2</f>
        <v>28</v>
      </c>
      <c r="O15" s="67"/>
      <c r="P15" s="67"/>
      <c r="Q15" s="113">
        <f t="shared" si="7"/>
        <v>60</v>
      </c>
      <c r="R15" s="99">
        <f t="shared" si="3"/>
        <v>1.8181818181818181</v>
      </c>
      <c r="S15" s="101"/>
      <c r="T15" s="106">
        <f t="shared" si="1"/>
        <v>192</v>
      </c>
      <c r="U15" s="71"/>
      <c r="V15" s="110">
        <f t="shared" si="6"/>
        <v>5.8181818181818183</v>
      </c>
    </row>
    <row r="16" spans="2:22" ht="30" customHeight="1" x14ac:dyDescent="0.4">
      <c r="B16" s="81" t="s">
        <v>9</v>
      </c>
      <c r="C16" s="68" t="s">
        <v>63</v>
      </c>
      <c r="D16" s="69">
        <v>0</v>
      </c>
      <c r="E16" s="69">
        <f t="shared" si="4"/>
        <v>0</v>
      </c>
      <c r="F16" s="69"/>
      <c r="G16" s="82">
        <f t="shared" si="5"/>
        <v>0</v>
      </c>
      <c r="H16" s="89">
        <v>3</v>
      </c>
      <c r="I16" s="70">
        <f>H16*$I$3</f>
        <v>33</v>
      </c>
      <c r="J16" s="92">
        <f t="shared" si="2"/>
        <v>1</v>
      </c>
      <c r="K16" s="89"/>
      <c r="L16" s="69">
        <f>K16*$L$3</f>
        <v>0</v>
      </c>
      <c r="M16" s="69">
        <v>4</v>
      </c>
      <c r="N16" s="70">
        <f>M16*N1</f>
        <v>12</v>
      </c>
      <c r="O16" s="67">
        <v>4</v>
      </c>
      <c r="P16" s="70">
        <f>O16*$P$3</f>
        <v>20</v>
      </c>
      <c r="Q16" s="113">
        <f t="shared" si="7"/>
        <v>32</v>
      </c>
      <c r="R16" s="99">
        <f t="shared" si="3"/>
        <v>0.96969696969696972</v>
      </c>
      <c r="S16" s="101"/>
      <c r="T16" s="106">
        <f>E16+G16+I16+Q16</f>
        <v>65</v>
      </c>
      <c r="U16" s="71"/>
      <c r="V16" s="110">
        <f t="shared" si="6"/>
        <v>1.9696969696969697</v>
      </c>
    </row>
    <row r="17" spans="2:22" ht="30" customHeight="1" x14ac:dyDescent="0.4">
      <c r="B17" s="81" t="s">
        <v>10</v>
      </c>
      <c r="C17" s="68" t="s">
        <v>64</v>
      </c>
      <c r="D17" s="69">
        <v>3</v>
      </c>
      <c r="E17" s="69">
        <f t="shared" si="4"/>
        <v>99</v>
      </c>
      <c r="F17" s="69">
        <v>1</v>
      </c>
      <c r="G17" s="82">
        <f t="shared" si="5"/>
        <v>33</v>
      </c>
      <c r="H17" s="89"/>
      <c r="I17" s="69"/>
      <c r="J17" s="90">
        <f t="shared" si="2"/>
        <v>0</v>
      </c>
      <c r="K17" s="89"/>
      <c r="L17" s="70"/>
      <c r="M17" s="69"/>
      <c r="N17" s="70"/>
      <c r="O17" s="67"/>
      <c r="P17" s="67"/>
      <c r="Q17" s="113">
        <f t="shared" si="7"/>
        <v>0</v>
      </c>
      <c r="R17" s="98">
        <f t="shared" si="3"/>
        <v>0</v>
      </c>
      <c r="S17" s="101"/>
      <c r="T17" s="106">
        <f t="shared" ref="T17:T19" si="8">E17+G17+I17+Q17</f>
        <v>132</v>
      </c>
      <c r="U17" s="71"/>
      <c r="V17" s="109">
        <f t="shared" si="6"/>
        <v>4</v>
      </c>
    </row>
    <row r="18" spans="2:22" ht="30" customHeight="1" x14ac:dyDescent="0.4">
      <c r="B18" s="81" t="s">
        <v>11</v>
      </c>
      <c r="C18" s="68"/>
      <c r="D18" s="69">
        <v>1</v>
      </c>
      <c r="E18" s="69">
        <f t="shared" si="4"/>
        <v>33</v>
      </c>
      <c r="F18" s="69"/>
      <c r="G18" s="82">
        <f t="shared" si="5"/>
        <v>0</v>
      </c>
      <c r="H18" s="89"/>
      <c r="I18" s="69"/>
      <c r="J18" s="90">
        <f t="shared" si="2"/>
        <v>0</v>
      </c>
      <c r="K18" s="89"/>
      <c r="L18" s="70"/>
      <c r="M18" s="69"/>
      <c r="N18" s="70"/>
      <c r="O18" s="67"/>
      <c r="P18" s="67"/>
      <c r="Q18" s="113">
        <f t="shared" si="7"/>
        <v>0</v>
      </c>
      <c r="R18" s="98">
        <f t="shared" si="3"/>
        <v>0</v>
      </c>
      <c r="S18" s="101"/>
      <c r="T18" s="106">
        <f t="shared" si="8"/>
        <v>33</v>
      </c>
      <c r="U18" s="71"/>
      <c r="V18" s="109">
        <f t="shared" si="6"/>
        <v>1</v>
      </c>
    </row>
    <row r="19" spans="2:22" ht="30" customHeight="1" x14ac:dyDescent="0.4">
      <c r="B19" s="81" t="s">
        <v>12</v>
      </c>
      <c r="C19" s="68" t="s">
        <v>26</v>
      </c>
      <c r="D19" s="69">
        <v>0</v>
      </c>
      <c r="E19" s="69">
        <f t="shared" si="4"/>
        <v>0</v>
      </c>
      <c r="F19" s="69"/>
      <c r="G19" s="82">
        <f t="shared" si="5"/>
        <v>0</v>
      </c>
      <c r="H19" s="89">
        <v>3</v>
      </c>
      <c r="I19" s="70">
        <f>H19*$I$3</f>
        <v>33</v>
      </c>
      <c r="J19" s="92">
        <f t="shared" si="2"/>
        <v>1</v>
      </c>
      <c r="K19" s="89"/>
      <c r="L19" s="70"/>
      <c r="M19" s="69"/>
      <c r="N19" s="70"/>
      <c r="O19" s="67"/>
      <c r="P19" s="69"/>
      <c r="Q19" s="113">
        <f t="shared" si="7"/>
        <v>0</v>
      </c>
      <c r="R19" s="98">
        <f t="shared" si="3"/>
        <v>0</v>
      </c>
      <c r="S19" s="101"/>
      <c r="T19" s="106">
        <f t="shared" si="8"/>
        <v>33</v>
      </c>
      <c r="U19" s="71"/>
      <c r="V19" s="110">
        <f t="shared" si="6"/>
        <v>1</v>
      </c>
    </row>
    <row r="20" spans="2:22" ht="25.5" customHeight="1" thickBot="1" x14ac:dyDescent="0.45">
      <c r="B20" s="83" t="s">
        <v>37</v>
      </c>
      <c r="C20" s="84"/>
      <c r="D20" s="85">
        <f>SUM(D6:D19)</f>
        <v>28</v>
      </c>
      <c r="E20" s="86">
        <f>SUM(E6:E19)</f>
        <v>924</v>
      </c>
      <c r="F20" s="85">
        <f>SUM(F6:F19)</f>
        <v>5</v>
      </c>
      <c r="G20" s="87">
        <f>SUM(G6:G19)</f>
        <v>165</v>
      </c>
      <c r="H20" s="93"/>
      <c r="I20" s="94"/>
      <c r="J20" s="95">
        <f>SUM(J7:J19)</f>
        <v>3</v>
      </c>
      <c r="K20" s="93"/>
      <c r="L20" s="94">
        <f>SUM(L6:L19)</f>
        <v>48</v>
      </c>
      <c r="M20" s="86"/>
      <c r="N20" s="94">
        <f>SUM(N6:N19)</f>
        <v>60</v>
      </c>
      <c r="O20" s="94"/>
      <c r="P20" s="94">
        <f>SUM(P6:P19)</f>
        <v>20</v>
      </c>
      <c r="Q20" s="113">
        <f>SUM(L20,N20)</f>
        <v>108</v>
      </c>
      <c r="R20" s="114">
        <f>SUM(R7:R19)</f>
        <v>3.8787878787878789</v>
      </c>
      <c r="S20" s="102"/>
      <c r="T20" s="107">
        <f>SUM(T7:T19)</f>
        <v>1283</v>
      </c>
      <c r="U20" s="73"/>
      <c r="V20" s="111">
        <f>SUM(V6:V19)</f>
        <v>39.878787878787875</v>
      </c>
    </row>
    <row r="21" spans="2:22" ht="25.5" customHeight="1" x14ac:dyDescent="0.3"/>
    <row r="22" spans="2:22" x14ac:dyDescent="0.3">
      <c r="B22" s="25" t="s">
        <v>44</v>
      </c>
    </row>
    <row r="23" spans="2:22" x14ac:dyDescent="0.3">
      <c r="B23" s="25"/>
    </row>
    <row r="24" spans="2:22" x14ac:dyDescent="0.3">
      <c r="B24" s="25"/>
    </row>
    <row r="25" spans="2:22" x14ac:dyDescent="0.3">
      <c r="B25" s="25"/>
    </row>
    <row r="26" spans="2:22" x14ac:dyDescent="0.3">
      <c r="B26" s="25"/>
    </row>
  </sheetData>
  <mergeCells count="6">
    <mergeCell ref="D4:E4"/>
    <mergeCell ref="H4:J4"/>
    <mergeCell ref="K4:L4"/>
    <mergeCell ref="M4:N4"/>
    <mergeCell ref="O4:P4"/>
    <mergeCell ref="F4:G4"/>
  </mergeCells>
  <pageMargins left="0.11811023622047245" right="0.11811023622047245" top="0.74803149606299213" bottom="0.74803149606299213" header="0.31496062992125984" footer="0.31496062992125984"/>
  <pageSetup paperSize="9" scale="47" orientation="landscape" horizontalDpi="0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D25"/>
  <sheetViews>
    <sheetView showGridLines="0" zoomScale="62" zoomScaleNormal="62" workbookViewId="0">
      <pane xSplit="1" ySplit="5" topLeftCell="B8" activePane="bottomRight" state="frozen"/>
      <selection pane="topRight" activeCell="B1" sqref="B1"/>
      <selection pane="bottomLeft" activeCell="A6" sqref="A6"/>
      <selection pane="bottomRight" activeCell="O15" sqref="O15"/>
    </sheetView>
  </sheetViews>
  <sheetFormatPr defaultRowHeight="14.4" x14ac:dyDescent="0.3"/>
  <cols>
    <col min="1" max="1" width="3.88671875" customWidth="1"/>
    <col min="2" max="2" width="38.44140625" bestFit="1" customWidth="1"/>
    <col min="3" max="3" width="26.6640625" bestFit="1" customWidth="1"/>
    <col min="4" max="4" width="16.44140625" bestFit="1" customWidth="1"/>
    <col min="5" max="5" width="12.33203125" customWidth="1"/>
    <col min="6" max="6" width="3.33203125" style="116" customWidth="1"/>
    <col min="7" max="7" width="14.44140625" hidden="1" customWidth="1"/>
    <col min="8" max="8" width="11.33203125" hidden="1" customWidth="1"/>
    <col min="9" max="9" width="22.5546875" hidden="1" customWidth="1"/>
    <col min="10" max="10" width="11.109375" hidden="1" customWidth="1"/>
    <col min="11" max="11" width="24.109375" hidden="1" customWidth="1"/>
    <col min="12" max="12" width="9.88671875" bestFit="1" customWidth="1"/>
    <col min="13" max="13" width="8.5546875" bestFit="1" customWidth="1"/>
    <col min="14" max="14" width="3.33203125" style="116" customWidth="1"/>
    <col min="15" max="15" width="12.6640625" customWidth="1"/>
    <col min="16" max="16" width="13.33203125" customWidth="1"/>
    <col min="17" max="17" width="3.33203125" style="116" hidden="1" customWidth="1"/>
    <col min="18" max="18" width="9.88671875" hidden="1" customWidth="1"/>
    <col min="19" max="19" width="13.33203125" hidden="1" customWidth="1"/>
    <col min="20" max="20" width="3.33203125" style="116" hidden="1" customWidth="1"/>
    <col min="21" max="21" width="10.88671875" hidden="1" customWidth="1"/>
    <col min="22" max="22" width="24" hidden="1" customWidth="1"/>
    <col min="23" max="23" width="1.5546875" hidden="1" customWidth="1"/>
    <col min="24" max="24" width="12.44140625" hidden="1" customWidth="1"/>
    <col min="25" max="25" width="1.88671875" customWidth="1"/>
    <col min="26" max="26" width="17.88671875" bestFit="1" customWidth="1"/>
  </cols>
  <sheetData>
    <row r="1" spans="2:30" x14ac:dyDescent="0.3">
      <c r="P1">
        <v>3</v>
      </c>
    </row>
    <row r="2" spans="2:30" ht="26.25" customHeight="1" x14ac:dyDescent="0.4">
      <c r="B2" s="63" t="s">
        <v>27</v>
      </c>
      <c r="C2" s="64"/>
      <c r="D2" s="64"/>
      <c r="E2" s="64"/>
      <c r="F2" s="117"/>
      <c r="G2" s="64"/>
      <c r="H2" s="64"/>
      <c r="I2" s="64"/>
      <c r="J2" s="64"/>
      <c r="K2" s="64"/>
      <c r="L2" s="64"/>
      <c r="M2" s="64">
        <v>6</v>
      </c>
      <c r="N2" s="117"/>
      <c r="O2" s="64"/>
      <c r="P2" s="64"/>
      <c r="Q2" s="117"/>
      <c r="R2" s="64"/>
      <c r="S2" s="64"/>
      <c r="T2" s="117"/>
      <c r="U2" s="64"/>
      <c r="V2" s="64"/>
      <c r="W2" s="64"/>
      <c r="X2" s="64"/>
      <c r="Y2" s="64"/>
      <c r="Z2" s="64"/>
    </row>
    <row r="3" spans="2:30" ht="20.399999999999999" thickBot="1" x14ac:dyDescent="0.45">
      <c r="B3" s="74"/>
      <c r="C3" s="74"/>
      <c r="D3" s="74"/>
      <c r="E3" s="74">
        <v>33</v>
      </c>
      <c r="F3" s="117"/>
      <c r="G3" s="74"/>
      <c r="H3" s="74">
        <v>33</v>
      </c>
      <c r="I3" s="74"/>
      <c r="J3" s="74">
        <v>11</v>
      </c>
      <c r="K3" s="64">
        <v>33</v>
      </c>
      <c r="L3" s="74"/>
      <c r="M3" s="64">
        <v>6</v>
      </c>
      <c r="N3" s="117"/>
      <c r="O3" s="64"/>
      <c r="P3" s="64">
        <v>10</v>
      </c>
      <c r="Q3" s="117"/>
      <c r="R3" s="64"/>
      <c r="S3" s="64">
        <v>5</v>
      </c>
      <c r="T3" s="117"/>
      <c r="U3" s="64"/>
      <c r="V3" s="64">
        <v>33</v>
      </c>
      <c r="W3" s="64"/>
      <c r="X3" s="64"/>
      <c r="Y3" s="64"/>
      <c r="Z3" s="64">
        <v>33</v>
      </c>
    </row>
    <row r="4" spans="2:30" ht="92.25" customHeight="1" x14ac:dyDescent="0.25">
      <c r="B4" s="75" t="s">
        <v>50</v>
      </c>
      <c r="C4" s="76" t="s">
        <v>15</v>
      </c>
      <c r="D4" s="212" t="s">
        <v>68</v>
      </c>
      <c r="E4" s="216"/>
      <c r="F4" s="118"/>
      <c r="G4" s="212" t="s">
        <v>58</v>
      </c>
      <c r="H4" s="216"/>
      <c r="I4" s="214" t="s">
        <v>57</v>
      </c>
      <c r="J4" s="215"/>
      <c r="K4" s="216"/>
      <c r="L4" s="220" t="s">
        <v>71</v>
      </c>
      <c r="M4" s="221"/>
      <c r="N4" s="118"/>
      <c r="O4" s="222" t="s">
        <v>70</v>
      </c>
      <c r="P4" s="223"/>
      <c r="Q4" s="118"/>
      <c r="R4" s="214" t="s">
        <v>35</v>
      </c>
      <c r="S4" s="219"/>
      <c r="T4" s="118"/>
      <c r="U4" s="214" t="s">
        <v>69</v>
      </c>
      <c r="V4" s="219"/>
      <c r="W4" s="100"/>
      <c r="X4" s="104" t="s">
        <v>30</v>
      </c>
      <c r="Y4" s="103"/>
      <c r="Z4" s="104" t="s">
        <v>65</v>
      </c>
    </row>
    <row r="5" spans="2:30" ht="59.4" x14ac:dyDescent="0.4">
      <c r="B5" s="77"/>
      <c r="C5" s="65"/>
      <c r="D5" s="66" t="s">
        <v>38</v>
      </c>
      <c r="E5" s="78" t="s">
        <v>30</v>
      </c>
      <c r="F5" s="118"/>
      <c r="G5" s="66" t="s">
        <v>38</v>
      </c>
      <c r="H5" s="78" t="s">
        <v>30</v>
      </c>
      <c r="I5" s="88" t="s">
        <v>55</v>
      </c>
      <c r="J5" s="66" t="s">
        <v>54</v>
      </c>
      <c r="K5" s="78" t="s">
        <v>49</v>
      </c>
      <c r="L5" s="88" t="s">
        <v>31</v>
      </c>
      <c r="M5" s="78" t="s">
        <v>30</v>
      </c>
      <c r="N5" s="118"/>
      <c r="O5" s="88" t="s">
        <v>31</v>
      </c>
      <c r="P5" s="78" t="s">
        <v>30</v>
      </c>
      <c r="Q5" s="118"/>
      <c r="R5" s="88" t="s">
        <v>31</v>
      </c>
      <c r="S5" s="78" t="s">
        <v>30</v>
      </c>
      <c r="T5" s="118"/>
      <c r="U5" s="88" t="s">
        <v>30</v>
      </c>
      <c r="V5" s="78" t="s">
        <v>49</v>
      </c>
      <c r="W5" s="100"/>
      <c r="X5" s="105"/>
      <c r="Y5" s="64"/>
      <c r="Z5" s="108"/>
    </row>
    <row r="6" spans="2:30" ht="39.6" x14ac:dyDescent="0.4">
      <c r="B6" s="79" t="s">
        <v>13</v>
      </c>
      <c r="C6" s="115" t="s">
        <v>33</v>
      </c>
      <c r="D6" s="67">
        <v>1</v>
      </c>
      <c r="E6" s="80">
        <f>D6*$E$3</f>
        <v>33</v>
      </c>
      <c r="F6" s="119"/>
      <c r="G6" s="67"/>
      <c r="H6" s="80">
        <f>G6*$E$3</f>
        <v>0</v>
      </c>
      <c r="I6" s="89"/>
      <c r="J6" s="67"/>
      <c r="K6" s="80"/>
      <c r="L6" s="89"/>
      <c r="M6" s="80"/>
      <c r="N6" s="119"/>
      <c r="O6" s="89"/>
      <c r="P6" s="80"/>
      <c r="Q6" s="119"/>
      <c r="R6" s="89"/>
      <c r="S6" s="80"/>
      <c r="T6" s="119"/>
      <c r="U6" s="123">
        <f t="shared" ref="U6:U18" si="0">M6+P6+S6</f>
        <v>0</v>
      </c>
      <c r="V6" s="98">
        <f>U6/$V$3</f>
        <v>0</v>
      </c>
      <c r="W6" s="101"/>
      <c r="X6" s="106">
        <f t="shared" ref="X6:X18" si="1">E6+H6+J6+U6</f>
        <v>33</v>
      </c>
      <c r="Y6" s="71"/>
      <c r="Z6" s="109">
        <f>X6/$Z$3</f>
        <v>1</v>
      </c>
    </row>
    <row r="7" spans="2:30" ht="30" customHeight="1" x14ac:dyDescent="0.4">
      <c r="B7" s="81" t="s">
        <v>0</v>
      </c>
      <c r="C7" s="115" t="s">
        <v>16</v>
      </c>
      <c r="D7" s="69">
        <v>5</v>
      </c>
      <c r="E7" s="80">
        <f>D7*$E$3</f>
        <v>165</v>
      </c>
      <c r="F7" s="119"/>
      <c r="G7" s="69"/>
      <c r="H7" s="80">
        <f>G7*$E$3</f>
        <v>0</v>
      </c>
      <c r="I7" s="89"/>
      <c r="J7" s="67"/>
      <c r="K7" s="90">
        <f t="shared" ref="K7:K14" si="2">J7/$K$3</f>
        <v>0</v>
      </c>
      <c r="L7" s="89"/>
      <c r="M7" s="80"/>
      <c r="N7" s="119"/>
      <c r="O7" s="89"/>
      <c r="P7" s="80"/>
      <c r="Q7" s="119"/>
      <c r="R7" s="89"/>
      <c r="S7" s="80"/>
      <c r="T7" s="119"/>
      <c r="U7" s="123">
        <f t="shared" si="0"/>
        <v>0</v>
      </c>
      <c r="V7" s="98">
        <f t="shared" ref="V7:V18" si="3">U7/$V$3</f>
        <v>0</v>
      </c>
      <c r="W7" s="101"/>
      <c r="X7" s="106">
        <f t="shared" si="1"/>
        <v>165</v>
      </c>
      <c r="Y7" s="71"/>
      <c r="Z7" s="109">
        <f>X7/$Z$3</f>
        <v>5</v>
      </c>
    </row>
    <row r="8" spans="2:30" ht="30" customHeight="1" x14ac:dyDescent="0.4">
      <c r="B8" s="81" t="s">
        <v>1</v>
      </c>
      <c r="C8" s="115" t="s">
        <v>16</v>
      </c>
      <c r="D8" s="69">
        <v>3</v>
      </c>
      <c r="E8" s="80">
        <f t="shared" ref="E8:E18" si="4">D8*$E$3</f>
        <v>99</v>
      </c>
      <c r="F8" s="119"/>
      <c r="G8" s="69"/>
      <c r="H8" s="80">
        <f t="shared" ref="H8:H18" si="5">G8*$E$3</f>
        <v>0</v>
      </c>
      <c r="I8" s="89"/>
      <c r="J8" s="67"/>
      <c r="K8" s="90">
        <f t="shared" si="2"/>
        <v>0</v>
      </c>
      <c r="L8" s="89"/>
      <c r="M8" s="80"/>
      <c r="N8" s="119"/>
      <c r="O8" s="89"/>
      <c r="P8" s="80"/>
      <c r="Q8" s="119"/>
      <c r="R8" s="89"/>
      <c r="S8" s="80"/>
      <c r="T8" s="119"/>
      <c r="U8" s="123">
        <f t="shared" si="0"/>
        <v>0</v>
      </c>
      <c r="V8" s="98">
        <f t="shared" si="3"/>
        <v>0</v>
      </c>
      <c r="W8" s="101"/>
      <c r="X8" s="106">
        <f t="shared" si="1"/>
        <v>99</v>
      </c>
      <c r="Y8" s="71"/>
      <c r="Z8" s="109">
        <f t="shared" ref="Z8:Z18" si="6">X8/$Z$3</f>
        <v>3</v>
      </c>
    </row>
    <row r="9" spans="2:30" ht="30" customHeight="1" x14ac:dyDescent="0.4">
      <c r="B9" s="81" t="s">
        <v>2</v>
      </c>
      <c r="C9" s="115" t="s">
        <v>60</v>
      </c>
      <c r="D9" s="72">
        <v>3</v>
      </c>
      <c r="E9" s="80">
        <f t="shared" si="4"/>
        <v>99</v>
      </c>
      <c r="F9" s="120"/>
      <c r="G9" s="69"/>
      <c r="H9" s="82">
        <f t="shared" si="5"/>
        <v>0</v>
      </c>
      <c r="I9" s="89"/>
      <c r="J9" s="67"/>
      <c r="K9" s="90">
        <f t="shared" si="2"/>
        <v>0</v>
      </c>
      <c r="L9" s="89">
        <v>2</v>
      </c>
      <c r="M9" s="112">
        <f>L9*$M$3</f>
        <v>12</v>
      </c>
      <c r="N9" s="120"/>
      <c r="O9" s="91">
        <v>2</v>
      </c>
      <c r="P9" s="112">
        <f>O9*$P$3</f>
        <v>20</v>
      </c>
      <c r="Q9" s="120"/>
      <c r="R9" s="89"/>
      <c r="S9" s="80"/>
      <c r="T9" s="120"/>
      <c r="U9" s="123">
        <f t="shared" si="0"/>
        <v>32</v>
      </c>
      <c r="V9" s="99">
        <f t="shared" si="3"/>
        <v>0.96969696969696972</v>
      </c>
      <c r="W9" s="101"/>
      <c r="X9" s="106">
        <f t="shared" si="1"/>
        <v>131</v>
      </c>
      <c r="Y9" s="71"/>
      <c r="Z9" s="110">
        <f t="shared" si="6"/>
        <v>3.9696969696969697</v>
      </c>
      <c r="AD9">
        <f>99+32</f>
        <v>131</v>
      </c>
    </row>
    <row r="10" spans="2:30" ht="30" customHeight="1" x14ac:dyDescent="0.4">
      <c r="B10" s="81" t="s">
        <v>3</v>
      </c>
      <c r="C10" s="115" t="s">
        <v>18</v>
      </c>
      <c r="D10" s="69">
        <v>4</v>
      </c>
      <c r="E10" s="82">
        <f t="shared" si="4"/>
        <v>132</v>
      </c>
      <c r="F10" s="120"/>
      <c r="G10" s="69"/>
      <c r="H10" s="82">
        <f t="shared" si="5"/>
        <v>0</v>
      </c>
      <c r="I10" s="89"/>
      <c r="J10" s="67"/>
      <c r="K10" s="90">
        <f t="shared" si="2"/>
        <v>0</v>
      </c>
      <c r="L10" s="89"/>
      <c r="M10" s="112"/>
      <c r="N10" s="120"/>
      <c r="O10" s="91"/>
      <c r="P10" s="112"/>
      <c r="Q10" s="120"/>
      <c r="R10" s="89"/>
      <c r="S10" s="80"/>
      <c r="T10" s="120"/>
      <c r="U10" s="123">
        <f t="shared" si="0"/>
        <v>0</v>
      </c>
      <c r="V10" s="98">
        <f t="shared" si="3"/>
        <v>0</v>
      </c>
      <c r="W10" s="101"/>
      <c r="X10" s="106">
        <f t="shared" si="1"/>
        <v>132</v>
      </c>
      <c r="Y10" s="71"/>
      <c r="Z10" s="109">
        <f t="shared" si="6"/>
        <v>4</v>
      </c>
    </row>
    <row r="11" spans="2:30" ht="30" customHeight="1" x14ac:dyDescent="0.4">
      <c r="B11" s="81" t="s">
        <v>4</v>
      </c>
      <c r="C11" s="115" t="s">
        <v>19</v>
      </c>
      <c r="D11" s="69">
        <v>2</v>
      </c>
      <c r="E11" s="82">
        <f t="shared" si="4"/>
        <v>66</v>
      </c>
      <c r="F11" s="120"/>
      <c r="G11" s="69"/>
      <c r="H11" s="82">
        <f t="shared" si="5"/>
        <v>0</v>
      </c>
      <c r="I11" s="89"/>
      <c r="J11" s="67"/>
      <c r="K11" s="90">
        <f t="shared" si="2"/>
        <v>0</v>
      </c>
      <c r="L11" s="89"/>
      <c r="M11" s="112"/>
      <c r="N11" s="120"/>
      <c r="O11" s="91"/>
      <c r="P11" s="112"/>
      <c r="Q11" s="120"/>
      <c r="R11" s="89"/>
      <c r="S11" s="80"/>
      <c r="T11" s="120"/>
      <c r="U11" s="123">
        <f t="shared" si="0"/>
        <v>0</v>
      </c>
      <c r="V11" s="98">
        <f t="shared" si="3"/>
        <v>0</v>
      </c>
      <c r="W11" s="101"/>
      <c r="X11" s="106">
        <f t="shared" si="1"/>
        <v>66</v>
      </c>
      <c r="Y11" s="71"/>
      <c r="Z11" s="109">
        <f t="shared" si="6"/>
        <v>2</v>
      </c>
    </row>
    <row r="12" spans="2:30" ht="30" customHeight="1" x14ac:dyDescent="0.4">
      <c r="B12" s="81" t="s">
        <v>5</v>
      </c>
      <c r="C12" s="115" t="s">
        <v>66</v>
      </c>
      <c r="D12" s="69">
        <v>2</v>
      </c>
      <c r="E12" s="82">
        <f t="shared" si="4"/>
        <v>66</v>
      </c>
      <c r="F12" s="120"/>
      <c r="G12" s="69"/>
      <c r="H12" s="82">
        <f t="shared" si="5"/>
        <v>0</v>
      </c>
      <c r="I12" s="89"/>
      <c r="J12" s="67"/>
      <c r="K12" s="90">
        <f t="shared" si="2"/>
        <v>0</v>
      </c>
      <c r="L12" s="89"/>
      <c r="M12" s="112"/>
      <c r="N12" s="120"/>
      <c r="O12" s="91"/>
      <c r="P12" s="112"/>
      <c r="Q12" s="120"/>
      <c r="R12" s="89"/>
      <c r="S12" s="80"/>
      <c r="T12" s="120"/>
      <c r="U12" s="123">
        <f t="shared" si="0"/>
        <v>0</v>
      </c>
      <c r="V12" s="98">
        <f t="shared" si="3"/>
        <v>0</v>
      </c>
      <c r="W12" s="101"/>
      <c r="X12" s="106">
        <f t="shared" si="1"/>
        <v>66</v>
      </c>
      <c r="Y12" s="71"/>
      <c r="Z12" s="109">
        <f t="shared" si="6"/>
        <v>2</v>
      </c>
    </row>
    <row r="13" spans="2:30" ht="30" customHeight="1" x14ac:dyDescent="0.4">
      <c r="B13" s="81" t="s">
        <v>6</v>
      </c>
      <c r="C13" s="115" t="s">
        <v>61</v>
      </c>
      <c r="D13" s="69">
        <v>3</v>
      </c>
      <c r="E13" s="82">
        <f t="shared" si="4"/>
        <v>99</v>
      </c>
      <c r="F13" s="120"/>
      <c r="G13" s="69"/>
      <c r="H13" s="82">
        <f t="shared" si="5"/>
        <v>0</v>
      </c>
      <c r="I13" s="89"/>
      <c r="J13" s="67"/>
      <c r="K13" s="90">
        <f t="shared" si="2"/>
        <v>0</v>
      </c>
      <c r="L13" s="89"/>
      <c r="M13" s="112"/>
      <c r="N13" s="120"/>
      <c r="O13" s="91"/>
      <c r="P13" s="112"/>
      <c r="Q13" s="120"/>
      <c r="R13" s="89"/>
      <c r="S13" s="80"/>
      <c r="T13" s="120"/>
      <c r="U13" s="123">
        <f t="shared" si="0"/>
        <v>0</v>
      </c>
      <c r="V13" s="98">
        <f t="shared" si="3"/>
        <v>0</v>
      </c>
      <c r="W13" s="101"/>
      <c r="X13" s="106">
        <f t="shared" si="1"/>
        <v>99</v>
      </c>
      <c r="Y13" s="71"/>
      <c r="Z13" s="109">
        <f t="shared" si="6"/>
        <v>3</v>
      </c>
    </row>
    <row r="14" spans="2:30" ht="30" customHeight="1" x14ac:dyDescent="0.4">
      <c r="B14" s="81" t="s">
        <v>7</v>
      </c>
      <c r="C14" s="68"/>
      <c r="D14" s="69">
        <v>2</v>
      </c>
      <c r="E14" s="82">
        <f t="shared" si="4"/>
        <v>66</v>
      </c>
      <c r="F14" s="120"/>
      <c r="G14" s="69"/>
      <c r="H14" s="82">
        <f t="shared" si="5"/>
        <v>0</v>
      </c>
      <c r="I14" s="89"/>
      <c r="J14" s="67"/>
      <c r="K14" s="90">
        <f t="shared" si="2"/>
        <v>0</v>
      </c>
      <c r="L14" s="89"/>
      <c r="M14" s="112"/>
      <c r="N14" s="120"/>
      <c r="O14" s="91"/>
      <c r="P14" s="112"/>
      <c r="Q14" s="120"/>
      <c r="R14" s="89"/>
      <c r="S14" s="80"/>
      <c r="T14" s="120"/>
      <c r="U14" s="123">
        <f t="shared" si="0"/>
        <v>0</v>
      </c>
      <c r="V14" s="98">
        <f t="shared" si="3"/>
        <v>0</v>
      </c>
      <c r="W14" s="101"/>
      <c r="X14" s="106">
        <f t="shared" si="1"/>
        <v>66</v>
      </c>
      <c r="Y14" s="71"/>
      <c r="Z14" s="109">
        <f t="shared" si="6"/>
        <v>2</v>
      </c>
    </row>
    <row r="15" spans="2:30" ht="30" customHeight="1" x14ac:dyDescent="0.4">
      <c r="B15" s="81" t="s">
        <v>8</v>
      </c>
      <c r="C15" s="68" t="s">
        <v>62</v>
      </c>
      <c r="D15" s="72">
        <v>6</v>
      </c>
      <c r="E15" s="82">
        <f t="shared" si="4"/>
        <v>198</v>
      </c>
      <c r="F15" s="120"/>
      <c r="G15" s="69"/>
      <c r="H15" s="112">
        <f t="shared" si="5"/>
        <v>0</v>
      </c>
      <c r="I15" s="91"/>
      <c r="J15" s="70"/>
      <c r="K15" s="92"/>
      <c r="L15" s="89">
        <v>3</v>
      </c>
      <c r="M15" s="112">
        <f>L15*$M$2</f>
        <v>18</v>
      </c>
      <c r="N15" s="120"/>
      <c r="O15" s="91">
        <v>2</v>
      </c>
      <c r="P15" s="112">
        <v>14</v>
      </c>
      <c r="Q15" s="120"/>
      <c r="R15" s="89"/>
      <c r="S15" s="80"/>
      <c r="T15" s="120"/>
      <c r="U15" s="123">
        <f t="shared" si="0"/>
        <v>32</v>
      </c>
      <c r="V15" s="99">
        <f t="shared" si="3"/>
        <v>0.96969696969696972</v>
      </c>
      <c r="W15" s="101"/>
      <c r="X15" s="106">
        <f t="shared" si="1"/>
        <v>230</v>
      </c>
      <c r="Y15" s="71"/>
      <c r="Z15" s="110">
        <f t="shared" si="6"/>
        <v>6.9696969696969697</v>
      </c>
      <c r="AB15" s="124"/>
    </row>
    <row r="16" spans="2:30" ht="30" customHeight="1" x14ac:dyDescent="0.4">
      <c r="B16" s="81" t="s">
        <v>9</v>
      </c>
      <c r="C16" s="68" t="s">
        <v>63</v>
      </c>
      <c r="D16" s="69">
        <v>1</v>
      </c>
      <c r="E16" s="82">
        <f t="shared" si="4"/>
        <v>33</v>
      </c>
      <c r="F16" s="119"/>
      <c r="G16" s="69"/>
      <c r="H16" s="82">
        <f t="shared" si="5"/>
        <v>0</v>
      </c>
      <c r="I16" s="89"/>
      <c r="J16" s="70"/>
      <c r="K16" s="92"/>
      <c r="L16" s="89"/>
      <c r="M16" s="82"/>
      <c r="N16" s="119"/>
      <c r="O16" s="91"/>
      <c r="P16" s="112">
        <f>O16*$P$3</f>
        <v>0</v>
      </c>
      <c r="Q16" s="119"/>
      <c r="R16" s="89"/>
      <c r="S16" s="122">
        <f>R16*$S$3</f>
        <v>0</v>
      </c>
      <c r="T16" s="119"/>
      <c r="U16" s="123">
        <f t="shared" si="0"/>
        <v>0</v>
      </c>
      <c r="V16" s="98">
        <f t="shared" si="3"/>
        <v>0</v>
      </c>
      <c r="W16" s="101"/>
      <c r="X16" s="106">
        <f t="shared" si="1"/>
        <v>33</v>
      </c>
      <c r="Y16" s="71"/>
      <c r="Z16" s="125">
        <f t="shared" si="6"/>
        <v>1</v>
      </c>
    </row>
    <row r="17" spans="2:26" ht="30" customHeight="1" x14ac:dyDescent="0.4">
      <c r="B17" s="81" t="s">
        <v>10</v>
      </c>
      <c r="C17" s="68" t="s">
        <v>64</v>
      </c>
      <c r="D17" s="69">
        <v>4</v>
      </c>
      <c r="E17" s="82">
        <f t="shared" si="4"/>
        <v>132</v>
      </c>
      <c r="F17" s="120"/>
      <c r="G17" s="69"/>
      <c r="H17" s="82">
        <f t="shared" si="5"/>
        <v>0</v>
      </c>
      <c r="I17" s="89"/>
      <c r="J17" s="69"/>
      <c r="K17" s="90"/>
      <c r="L17" s="89"/>
      <c r="M17" s="112"/>
      <c r="N17" s="120"/>
      <c r="O17" s="91"/>
      <c r="P17" s="112"/>
      <c r="Q17" s="120"/>
      <c r="R17" s="89"/>
      <c r="S17" s="80"/>
      <c r="T17" s="120"/>
      <c r="U17" s="123">
        <f t="shared" si="0"/>
        <v>0</v>
      </c>
      <c r="V17" s="98">
        <f t="shared" si="3"/>
        <v>0</v>
      </c>
      <c r="W17" s="101"/>
      <c r="X17" s="106">
        <f t="shared" si="1"/>
        <v>132</v>
      </c>
      <c r="Y17" s="71"/>
      <c r="Z17" s="109">
        <f t="shared" si="6"/>
        <v>4</v>
      </c>
    </row>
    <row r="18" spans="2:26" ht="30" customHeight="1" x14ac:dyDescent="0.4">
      <c r="B18" s="81" t="s">
        <v>67</v>
      </c>
      <c r="C18" s="68" t="s">
        <v>26</v>
      </c>
      <c r="D18" s="69">
        <v>0</v>
      </c>
      <c r="E18" s="82">
        <f t="shared" si="4"/>
        <v>0</v>
      </c>
      <c r="F18" s="120"/>
      <c r="G18" s="69"/>
      <c r="H18" s="82">
        <f t="shared" si="5"/>
        <v>0</v>
      </c>
      <c r="I18" s="89"/>
      <c r="J18" s="70"/>
      <c r="K18" s="92"/>
      <c r="L18" s="89">
        <v>2</v>
      </c>
      <c r="M18" s="112">
        <v>12</v>
      </c>
      <c r="N18" s="120"/>
      <c r="O18" s="91">
        <v>2</v>
      </c>
      <c r="P18" s="112">
        <v>14</v>
      </c>
      <c r="Q18" s="120"/>
      <c r="R18" s="89"/>
      <c r="S18" s="112">
        <f>R18*$S$3</f>
        <v>0</v>
      </c>
      <c r="T18" s="120"/>
      <c r="U18" s="123">
        <f t="shared" si="0"/>
        <v>26</v>
      </c>
      <c r="V18" s="99">
        <f t="shared" si="3"/>
        <v>0.78787878787878785</v>
      </c>
      <c r="W18" s="101"/>
      <c r="X18" s="106">
        <f t="shared" si="1"/>
        <v>26</v>
      </c>
      <c r="Y18" s="71"/>
      <c r="Z18" s="110">
        <f t="shared" si="6"/>
        <v>0.78787878787878785</v>
      </c>
    </row>
    <row r="19" spans="2:26" ht="25.5" customHeight="1" thickBot="1" x14ac:dyDescent="0.45">
      <c r="B19" s="83" t="s">
        <v>37</v>
      </c>
      <c r="C19" s="84"/>
      <c r="D19" s="127">
        <f>SUM(D6:D18)</f>
        <v>36</v>
      </c>
      <c r="E19" s="121">
        <f>SUM(E6:E18)</f>
        <v>1188</v>
      </c>
      <c r="F19" s="102"/>
      <c r="G19" s="85">
        <f>SUM(G6:G18)</f>
        <v>0</v>
      </c>
      <c r="H19" s="87">
        <f>SUM(H6:H18)</f>
        <v>0</v>
      </c>
      <c r="I19" s="93"/>
      <c r="J19" s="94"/>
      <c r="K19" s="95"/>
      <c r="L19" s="129">
        <v>7</v>
      </c>
      <c r="M19" s="128">
        <f>SUM(M6:M18)</f>
        <v>42</v>
      </c>
      <c r="N19" s="102"/>
      <c r="O19" s="129">
        <f>SUM(O6:O18)</f>
        <v>6</v>
      </c>
      <c r="P19" s="128">
        <f>SUM(P6:P18)</f>
        <v>48</v>
      </c>
      <c r="Q19" s="102"/>
      <c r="R19" s="93"/>
      <c r="S19" s="121">
        <f>SUM(S6:S18)</f>
        <v>0</v>
      </c>
      <c r="T19" s="102"/>
      <c r="U19" s="130">
        <f>SUM(M19,P19)</f>
        <v>90</v>
      </c>
      <c r="V19" s="126">
        <f>SUM(V7:V18)</f>
        <v>2.7272727272727275</v>
      </c>
      <c r="W19" s="102"/>
      <c r="X19" s="107">
        <f>SUM(X7:X18)</f>
        <v>1245</v>
      </c>
      <c r="Y19" s="73"/>
      <c r="Z19" s="111">
        <f>SUM(Z6:Z18)</f>
        <v>38.727272727272727</v>
      </c>
    </row>
    <row r="20" spans="2:26" ht="25.5" customHeight="1" x14ac:dyDescent="0.3"/>
    <row r="21" spans="2:26" ht="21" x14ac:dyDescent="0.35">
      <c r="B21" s="131" t="s">
        <v>72</v>
      </c>
    </row>
    <row r="22" spans="2:26" x14ac:dyDescent="0.3">
      <c r="B22" s="25"/>
    </row>
    <row r="23" spans="2:26" x14ac:dyDescent="0.3">
      <c r="B23" s="25"/>
    </row>
    <row r="24" spans="2:26" x14ac:dyDescent="0.3">
      <c r="B24" s="25"/>
    </row>
    <row r="25" spans="2:26" x14ac:dyDescent="0.3">
      <c r="B25" s="25"/>
    </row>
  </sheetData>
  <mergeCells count="7">
    <mergeCell ref="U4:V4"/>
    <mergeCell ref="D4:E4"/>
    <mergeCell ref="G4:H4"/>
    <mergeCell ref="I4:K4"/>
    <mergeCell ref="L4:M4"/>
    <mergeCell ref="O4:P4"/>
    <mergeCell ref="R4:S4"/>
  </mergeCells>
  <pageMargins left="0.11811023622047245" right="0.11811023622047245" top="0.74803149606299213" bottom="0.74803149606299213" header="0.31496062992125984" footer="0.31496062992125984"/>
  <pageSetup paperSize="9" scale="75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B25"/>
  <sheetViews>
    <sheetView showGridLines="0" zoomScale="62" zoomScaleNormal="62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2" sqref="B2:Z21"/>
    </sheetView>
  </sheetViews>
  <sheetFormatPr defaultRowHeight="14.4" x14ac:dyDescent="0.3"/>
  <cols>
    <col min="1" max="1" width="3.88671875" customWidth="1"/>
    <col min="2" max="2" width="38.44140625" bestFit="1" customWidth="1"/>
    <col min="3" max="3" width="26.6640625" bestFit="1" customWidth="1"/>
    <col min="4" max="4" width="16.44140625" bestFit="1" customWidth="1"/>
    <col min="5" max="5" width="12.33203125" customWidth="1"/>
    <col min="6" max="6" width="3.33203125" style="116" customWidth="1"/>
    <col min="7" max="7" width="14.44140625" hidden="1" customWidth="1"/>
    <col min="8" max="8" width="11.33203125" hidden="1" customWidth="1"/>
    <col min="9" max="9" width="22.5546875" hidden="1" customWidth="1"/>
    <col min="10" max="10" width="11.109375" hidden="1" customWidth="1"/>
    <col min="11" max="11" width="24.109375" hidden="1" customWidth="1"/>
    <col min="12" max="12" width="9.88671875" bestFit="1" customWidth="1"/>
    <col min="13" max="13" width="8.5546875" bestFit="1" customWidth="1"/>
    <col min="14" max="14" width="3.33203125" style="116" customWidth="1"/>
    <col min="15" max="15" width="12.6640625" customWidth="1"/>
    <col min="16" max="16" width="13.33203125" customWidth="1"/>
    <col min="17" max="17" width="3.33203125" style="116" customWidth="1"/>
    <col min="18" max="18" width="9.88671875" hidden="1" customWidth="1"/>
    <col min="19" max="19" width="13.33203125" hidden="1" customWidth="1"/>
    <col min="20" max="20" width="3.33203125" style="116" hidden="1" customWidth="1"/>
    <col min="21" max="21" width="10.88671875" bestFit="1" customWidth="1"/>
    <col min="22" max="22" width="24" hidden="1" customWidth="1"/>
    <col min="23" max="23" width="1.5546875" hidden="1" customWidth="1"/>
    <col min="24" max="24" width="12.44140625" hidden="1" customWidth="1"/>
    <col min="25" max="25" width="1.88671875" customWidth="1"/>
    <col min="26" max="26" width="17.88671875" bestFit="1" customWidth="1"/>
  </cols>
  <sheetData>
    <row r="1" spans="2:28" ht="15" x14ac:dyDescent="0.25">
      <c r="P1">
        <v>3</v>
      </c>
    </row>
    <row r="2" spans="2:28" ht="26.25" customHeight="1" x14ac:dyDescent="0.3">
      <c r="B2" s="63" t="s">
        <v>27</v>
      </c>
      <c r="C2" s="64"/>
      <c r="D2" s="64"/>
      <c r="E2" s="64"/>
      <c r="F2" s="117"/>
      <c r="G2" s="64"/>
      <c r="H2" s="64"/>
      <c r="I2" s="64"/>
      <c r="J2" s="64"/>
      <c r="K2" s="64"/>
      <c r="L2" s="64"/>
      <c r="M2" s="64">
        <v>6</v>
      </c>
      <c r="N2" s="117"/>
      <c r="O2" s="64"/>
      <c r="P2" s="64"/>
      <c r="Q2" s="117"/>
      <c r="R2" s="64"/>
      <c r="S2" s="64"/>
      <c r="T2" s="117"/>
      <c r="U2" s="64"/>
      <c r="V2" s="64"/>
      <c r="W2" s="64"/>
      <c r="X2" s="64"/>
      <c r="Y2" s="64"/>
      <c r="Z2" s="64"/>
    </row>
    <row r="3" spans="2:28" ht="20.25" thickBot="1" x14ac:dyDescent="0.35">
      <c r="B3" s="74"/>
      <c r="C3" s="74"/>
      <c r="D3" s="74"/>
      <c r="E3" s="74">
        <v>33</v>
      </c>
      <c r="F3" s="117"/>
      <c r="G3" s="74"/>
      <c r="H3" s="74">
        <v>33</v>
      </c>
      <c r="I3" s="74"/>
      <c r="J3" s="74">
        <v>11</v>
      </c>
      <c r="K3" s="64">
        <v>33</v>
      </c>
      <c r="L3" s="74"/>
      <c r="M3" s="64">
        <v>6</v>
      </c>
      <c r="N3" s="117"/>
      <c r="O3" s="64"/>
      <c r="P3" s="64">
        <v>10</v>
      </c>
      <c r="Q3" s="117"/>
      <c r="R3" s="64"/>
      <c r="S3" s="64">
        <v>5</v>
      </c>
      <c r="T3" s="117"/>
      <c r="U3" s="64"/>
      <c r="V3" s="64">
        <v>33</v>
      </c>
      <c r="W3" s="64"/>
      <c r="X3" s="64"/>
      <c r="Y3" s="64"/>
      <c r="Z3" s="64">
        <v>33</v>
      </c>
    </row>
    <row r="4" spans="2:28" ht="92.25" customHeight="1" x14ac:dyDescent="0.25">
      <c r="B4" s="75" t="s">
        <v>50</v>
      </c>
      <c r="C4" s="76" t="s">
        <v>15</v>
      </c>
      <c r="D4" s="212" t="s">
        <v>68</v>
      </c>
      <c r="E4" s="216"/>
      <c r="F4" s="118"/>
      <c r="G4" s="212" t="s">
        <v>58</v>
      </c>
      <c r="H4" s="216"/>
      <c r="I4" s="214" t="s">
        <v>57</v>
      </c>
      <c r="J4" s="215"/>
      <c r="K4" s="216"/>
      <c r="L4" s="220" t="s">
        <v>71</v>
      </c>
      <c r="M4" s="221"/>
      <c r="N4" s="118"/>
      <c r="O4" s="222" t="s">
        <v>70</v>
      </c>
      <c r="P4" s="223"/>
      <c r="Q4" s="118"/>
      <c r="R4" s="214" t="s">
        <v>35</v>
      </c>
      <c r="S4" s="219"/>
      <c r="T4" s="118"/>
      <c r="U4" s="214" t="s">
        <v>69</v>
      </c>
      <c r="V4" s="219"/>
      <c r="W4" s="100"/>
      <c r="X4" s="104" t="s">
        <v>30</v>
      </c>
      <c r="Y4" s="103"/>
      <c r="Z4" s="104" t="s">
        <v>65</v>
      </c>
    </row>
    <row r="5" spans="2:28" ht="58.5" x14ac:dyDescent="0.3">
      <c r="B5" s="77"/>
      <c r="C5" s="65"/>
      <c r="D5" s="66" t="s">
        <v>38</v>
      </c>
      <c r="E5" s="78" t="s">
        <v>30</v>
      </c>
      <c r="F5" s="118"/>
      <c r="G5" s="66" t="s">
        <v>38</v>
      </c>
      <c r="H5" s="78" t="s">
        <v>30</v>
      </c>
      <c r="I5" s="88" t="s">
        <v>55</v>
      </c>
      <c r="J5" s="66" t="s">
        <v>54</v>
      </c>
      <c r="K5" s="78" t="s">
        <v>49</v>
      </c>
      <c r="L5" s="88" t="s">
        <v>31</v>
      </c>
      <c r="M5" s="78" t="s">
        <v>30</v>
      </c>
      <c r="N5" s="118"/>
      <c r="O5" s="88" t="s">
        <v>31</v>
      </c>
      <c r="P5" s="78" t="s">
        <v>30</v>
      </c>
      <c r="Q5" s="118"/>
      <c r="R5" s="88" t="s">
        <v>31</v>
      </c>
      <c r="S5" s="78" t="s">
        <v>30</v>
      </c>
      <c r="T5" s="118"/>
      <c r="U5" s="88" t="s">
        <v>30</v>
      </c>
      <c r="V5" s="78" t="s">
        <v>49</v>
      </c>
      <c r="W5" s="100"/>
      <c r="X5" s="105"/>
      <c r="Y5" s="64"/>
      <c r="Z5" s="108"/>
    </row>
    <row r="6" spans="2:28" ht="39.6" x14ac:dyDescent="0.4">
      <c r="B6" s="79" t="s">
        <v>13</v>
      </c>
      <c r="C6" s="115" t="s">
        <v>33</v>
      </c>
      <c r="D6" s="67">
        <v>1</v>
      </c>
      <c r="E6" s="80">
        <f>D6*$E$3</f>
        <v>33</v>
      </c>
      <c r="F6" s="119"/>
      <c r="G6" s="67"/>
      <c r="H6" s="80">
        <f>G6*$E$3</f>
        <v>0</v>
      </c>
      <c r="I6" s="89"/>
      <c r="J6" s="67"/>
      <c r="K6" s="80"/>
      <c r="L6" s="89"/>
      <c r="M6" s="80"/>
      <c r="N6" s="119"/>
      <c r="O6" s="89"/>
      <c r="P6" s="80"/>
      <c r="Q6" s="119"/>
      <c r="R6" s="89"/>
      <c r="S6" s="80"/>
      <c r="T6" s="119"/>
      <c r="U6" s="123">
        <f t="shared" ref="U6:U18" si="0">M6+P6+S6</f>
        <v>0</v>
      </c>
      <c r="V6" s="98">
        <f>U6/$V$3</f>
        <v>0</v>
      </c>
      <c r="W6" s="101"/>
      <c r="X6" s="106">
        <f t="shared" ref="X6:X18" si="1">E6+H6+J6+U6</f>
        <v>33</v>
      </c>
      <c r="Y6" s="71"/>
      <c r="Z6" s="109">
        <f>X6/$Z$3</f>
        <v>1</v>
      </c>
    </row>
    <row r="7" spans="2:28" ht="30" customHeight="1" x14ac:dyDescent="0.3">
      <c r="B7" s="81" t="s">
        <v>0</v>
      </c>
      <c r="C7" s="115" t="s">
        <v>16</v>
      </c>
      <c r="D7" s="69">
        <v>5</v>
      </c>
      <c r="E7" s="80">
        <f>D7*$E$3</f>
        <v>165</v>
      </c>
      <c r="F7" s="119"/>
      <c r="G7" s="69"/>
      <c r="H7" s="80">
        <f>G7*$E$3</f>
        <v>0</v>
      </c>
      <c r="I7" s="89"/>
      <c r="J7" s="67"/>
      <c r="K7" s="90">
        <f t="shared" ref="K7:K14" si="2">J7/$K$3</f>
        <v>0</v>
      </c>
      <c r="L7" s="89"/>
      <c r="M7" s="80"/>
      <c r="N7" s="119"/>
      <c r="O7" s="89"/>
      <c r="P7" s="80"/>
      <c r="Q7" s="119"/>
      <c r="R7" s="89"/>
      <c r="S7" s="80"/>
      <c r="T7" s="119"/>
      <c r="U7" s="123">
        <f t="shared" si="0"/>
        <v>0</v>
      </c>
      <c r="V7" s="98">
        <f t="shared" ref="V7:V18" si="3">U7/$V$3</f>
        <v>0</v>
      </c>
      <c r="W7" s="101"/>
      <c r="X7" s="106">
        <f t="shared" si="1"/>
        <v>165</v>
      </c>
      <c r="Y7" s="71"/>
      <c r="Z7" s="109">
        <f>X7/$Z$3</f>
        <v>5</v>
      </c>
    </row>
    <row r="8" spans="2:28" ht="30" customHeight="1" x14ac:dyDescent="0.3">
      <c r="B8" s="81" t="s">
        <v>1</v>
      </c>
      <c r="C8" s="115" t="s">
        <v>16</v>
      </c>
      <c r="D8" s="69">
        <v>2</v>
      </c>
      <c r="E8" s="80">
        <f t="shared" ref="E8:E18" si="4">D8*$E$3</f>
        <v>66</v>
      </c>
      <c r="F8" s="119"/>
      <c r="G8" s="69"/>
      <c r="H8" s="80">
        <f t="shared" ref="H8:H18" si="5">G8*$E$3</f>
        <v>0</v>
      </c>
      <c r="I8" s="89"/>
      <c r="J8" s="67"/>
      <c r="K8" s="90">
        <f t="shared" si="2"/>
        <v>0</v>
      </c>
      <c r="L8" s="89">
        <v>2</v>
      </c>
      <c r="M8" s="112">
        <f>L8*$M$3</f>
        <v>12</v>
      </c>
      <c r="N8" s="119"/>
      <c r="O8" s="89">
        <v>2</v>
      </c>
      <c r="P8" s="112">
        <f>O8*$P$3</f>
        <v>20</v>
      </c>
      <c r="Q8" s="119"/>
      <c r="R8" s="89"/>
      <c r="S8" s="80"/>
      <c r="T8" s="119"/>
      <c r="U8" s="123">
        <f t="shared" si="0"/>
        <v>32</v>
      </c>
      <c r="V8" s="98">
        <f t="shared" si="3"/>
        <v>0.96969696969696972</v>
      </c>
      <c r="W8" s="101"/>
      <c r="X8" s="106">
        <f t="shared" si="1"/>
        <v>98</v>
      </c>
      <c r="Y8" s="71"/>
      <c r="Z8" s="109">
        <f t="shared" ref="Z8:Z18" si="6">X8/$Z$3</f>
        <v>2.9696969696969697</v>
      </c>
    </row>
    <row r="9" spans="2:28" ht="30" customHeight="1" x14ac:dyDescent="0.3">
      <c r="B9" s="81" t="s">
        <v>2</v>
      </c>
      <c r="C9" s="115" t="s">
        <v>60</v>
      </c>
      <c r="D9" s="72">
        <v>3</v>
      </c>
      <c r="E9" s="80">
        <f t="shared" si="4"/>
        <v>99</v>
      </c>
      <c r="F9" s="120"/>
      <c r="G9" s="69"/>
      <c r="H9" s="82">
        <f t="shared" si="5"/>
        <v>0</v>
      </c>
      <c r="I9" s="89"/>
      <c r="J9" s="67"/>
      <c r="K9" s="90">
        <f t="shared" si="2"/>
        <v>0</v>
      </c>
      <c r="L9" s="89">
        <v>2</v>
      </c>
      <c r="M9" s="112">
        <f>L9*$M$3</f>
        <v>12</v>
      </c>
      <c r="N9" s="120"/>
      <c r="O9" s="91">
        <v>2</v>
      </c>
      <c r="P9" s="112">
        <f>O9*$P$3</f>
        <v>20</v>
      </c>
      <c r="Q9" s="120"/>
      <c r="R9" s="89"/>
      <c r="S9" s="80"/>
      <c r="T9" s="120"/>
      <c r="U9" s="123">
        <f t="shared" si="0"/>
        <v>32</v>
      </c>
      <c r="V9" s="99">
        <f t="shared" si="3"/>
        <v>0.96969696969696972</v>
      </c>
      <c r="W9" s="101"/>
      <c r="X9" s="106">
        <f t="shared" si="1"/>
        <v>131</v>
      </c>
      <c r="Y9" s="71"/>
      <c r="Z9" s="110">
        <f t="shared" si="6"/>
        <v>3.9696969696969697</v>
      </c>
    </row>
    <row r="10" spans="2:28" ht="30" customHeight="1" x14ac:dyDescent="0.3">
      <c r="B10" s="81" t="s">
        <v>3</v>
      </c>
      <c r="C10" s="115" t="s">
        <v>18</v>
      </c>
      <c r="D10" s="69">
        <v>4</v>
      </c>
      <c r="E10" s="82">
        <f t="shared" si="4"/>
        <v>132</v>
      </c>
      <c r="F10" s="120"/>
      <c r="G10" s="69"/>
      <c r="H10" s="82">
        <f t="shared" si="5"/>
        <v>0</v>
      </c>
      <c r="I10" s="89"/>
      <c r="J10" s="67"/>
      <c r="K10" s="90">
        <f t="shared" si="2"/>
        <v>0</v>
      </c>
      <c r="L10" s="89"/>
      <c r="M10" s="112"/>
      <c r="N10" s="120"/>
      <c r="O10" s="91"/>
      <c r="P10" s="112"/>
      <c r="Q10" s="120"/>
      <c r="R10" s="89"/>
      <c r="S10" s="80"/>
      <c r="T10" s="120"/>
      <c r="U10" s="123">
        <f t="shared" si="0"/>
        <v>0</v>
      </c>
      <c r="V10" s="98">
        <f t="shared" si="3"/>
        <v>0</v>
      </c>
      <c r="W10" s="101"/>
      <c r="X10" s="106">
        <f t="shared" si="1"/>
        <v>132</v>
      </c>
      <c r="Y10" s="71"/>
      <c r="Z10" s="109">
        <f t="shared" si="6"/>
        <v>4</v>
      </c>
    </row>
    <row r="11" spans="2:28" ht="30" customHeight="1" x14ac:dyDescent="0.3">
      <c r="B11" s="81" t="s">
        <v>4</v>
      </c>
      <c r="C11" s="115" t="s">
        <v>19</v>
      </c>
      <c r="D11" s="69">
        <v>2</v>
      </c>
      <c r="E11" s="82">
        <f t="shared" si="4"/>
        <v>66</v>
      </c>
      <c r="F11" s="120"/>
      <c r="G11" s="69"/>
      <c r="H11" s="82">
        <f t="shared" si="5"/>
        <v>0</v>
      </c>
      <c r="I11" s="89"/>
      <c r="J11" s="67"/>
      <c r="K11" s="90">
        <f t="shared" si="2"/>
        <v>0</v>
      </c>
      <c r="L11" s="89"/>
      <c r="M11" s="112"/>
      <c r="N11" s="120"/>
      <c r="O11" s="91"/>
      <c r="P11" s="112"/>
      <c r="Q11" s="120"/>
      <c r="R11" s="89"/>
      <c r="S11" s="80"/>
      <c r="T11" s="120"/>
      <c r="U11" s="123">
        <f t="shared" si="0"/>
        <v>0</v>
      </c>
      <c r="V11" s="98">
        <f t="shared" si="3"/>
        <v>0</v>
      </c>
      <c r="W11" s="101"/>
      <c r="X11" s="106">
        <f t="shared" si="1"/>
        <v>66</v>
      </c>
      <c r="Y11" s="71"/>
      <c r="Z11" s="109">
        <f t="shared" si="6"/>
        <v>2</v>
      </c>
    </row>
    <row r="12" spans="2:28" ht="30" customHeight="1" x14ac:dyDescent="0.3">
      <c r="B12" s="81" t="s">
        <v>5</v>
      </c>
      <c r="C12" s="115" t="s">
        <v>66</v>
      </c>
      <c r="D12" s="69">
        <v>2</v>
      </c>
      <c r="E12" s="82">
        <f t="shared" si="4"/>
        <v>66</v>
      </c>
      <c r="F12" s="120"/>
      <c r="G12" s="69"/>
      <c r="H12" s="82">
        <f t="shared" si="5"/>
        <v>0</v>
      </c>
      <c r="I12" s="89"/>
      <c r="J12" s="67"/>
      <c r="K12" s="90">
        <f t="shared" si="2"/>
        <v>0</v>
      </c>
      <c r="L12" s="89"/>
      <c r="M12" s="112"/>
      <c r="N12" s="120"/>
      <c r="O12" s="91"/>
      <c r="P12" s="112"/>
      <c r="Q12" s="120"/>
      <c r="R12" s="89"/>
      <c r="S12" s="80"/>
      <c r="T12" s="120"/>
      <c r="U12" s="123">
        <f t="shared" si="0"/>
        <v>0</v>
      </c>
      <c r="V12" s="98">
        <f t="shared" si="3"/>
        <v>0</v>
      </c>
      <c r="W12" s="101"/>
      <c r="X12" s="106">
        <f t="shared" si="1"/>
        <v>66</v>
      </c>
      <c r="Y12" s="71"/>
      <c r="Z12" s="109">
        <f t="shared" si="6"/>
        <v>2</v>
      </c>
    </row>
    <row r="13" spans="2:28" ht="30" customHeight="1" x14ac:dyDescent="0.3">
      <c r="B13" s="81" t="s">
        <v>6</v>
      </c>
      <c r="C13" s="115" t="s">
        <v>61</v>
      </c>
      <c r="D13" s="69">
        <v>3</v>
      </c>
      <c r="E13" s="82">
        <f t="shared" si="4"/>
        <v>99</v>
      </c>
      <c r="F13" s="120"/>
      <c r="G13" s="69"/>
      <c r="H13" s="82">
        <f t="shared" si="5"/>
        <v>0</v>
      </c>
      <c r="I13" s="89"/>
      <c r="J13" s="67"/>
      <c r="K13" s="90">
        <f t="shared" si="2"/>
        <v>0</v>
      </c>
      <c r="L13" s="89"/>
      <c r="M13" s="112"/>
      <c r="N13" s="120"/>
      <c r="O13" s="91"/>
      <c r="P13" s="112"/>
      <c r="Q13" s="120"/>
      <c r="R13" s="89"/>
      <c r="S13" s="80"/>
      <c r="T13" s="120"/>
      <c r="U13" s="123">
        <f t="shared" si="0"/>
        <v>0</v>
      </c>
      <c r="V13" s="98">
        <f t="shared" si="3"/>
        <v>0</v>
      </c>
      <c r="W13" s="101"/>
      <c r="X13" s="106">
        <f t="shared" si="1"/>
        <v>99</v>
      </c>
      <c r="Y13" s="71"/>
      <c r="Z13" s="109">
        <f t="shared" si="6"/>
        <v>3</v>
      </c>
    </row>
    <row r="14" spans="2:28" ht="30" customHeight="1" x14ac:dyDescent="0.3">
      <c r="B14" s="81" t="s">
        <v>7</v>
      </c>
      <c r="C14" s="68"/>
      <c r="D14" s="69">
        <v>2</v>
      </c>
      <c r="E14" s="82">
        <f t="shared" si="4"/>
        <v>66</v>
      </c>
      <c r="F14" s="120"/>
      <c r="G14" s="69"/>
      <c r="H14" s="82">
        <f t="shared" si="5"/>
        <v>0</v>
      </c>
      <c r="I14" s="89"/>
      <c r="J14" s="67"/>
      <c r="K14" s="90">
        <f t="shared" si="2"/>
        <v>0</v>
      </c>
      <c r="L14" s="89"/>
      <c r="M14" s="112"/>
      <c r="N14" s="120"/>
      <c r="O14" s="91"/>
      <c r="P14" s="112"/>
      <c r="Q14" s="120"/>
      <c r="R14" s="89"/>
      <c r="S14" s="80"/>
      <c r="T14" s="120"/>
      <c r="U14" s="123">
        <f t="shared" si="0"/>
        <v>0</v>
      </c>
      <c r="V14" s="98">
        <f t="shared" si="3"/>
        <v>0</v>
      </c>
      <c r="W14" s="101"/>
      <c r="X14" s="106">
        <f t="shared" si="1"/>
        <v>66</v>
      </c>
      <c r="Y14" s="71"/>
      <c r="Z14" s="109">
        <f t="shared" si="6"/>
        <v>2</v>
      </c>
    </row>
    <row r="15" spans="2:28" ht="30" customHeight="1" x14ac:dyDescent="0.3">
      <c r="B15" s="81" t="s">
        <v>8</v>
      </c>
      <c r="C15" s="68" t="s">
        <v>62</v>
      </c>
      <c r="D15" s="72">
        <v>6</v>
      </c>
      <c r="E15" s="82">
        <f t="shared" si="4"/>
        <v>198</v>
      </c>
      <c r="F15" s="120"/>
      <c r="G15" s="69"/>
      <c r="H15" s="112">
        <f t="shared" si="5"/>
        <v>0</v>
      </c>
      <c r="I15" s="91"/>
      <c r="J15" s="70"/>
      <c r="K15" s="92"/>
      <c r="L15" s="89">
        <v>3</v>
      </c>
      <c r="M15" s="112">
        <f>L15*$M$2</f>
        <v>18</v>
      </c>
      <c r="N15" s="120"/>
      <c r="O15" s="91">
        <v>2</v>
      </c>
      <c r="P15" s="112">
        <v>14</v>
      </c>
      <c r="Q15" s="120"/>
      <c r="R15" s="89"/>
      <c r="S15" s="80"/>
      <c r="T15" s="120"/>
      <c r="U15" s="123">
        <f t="shared" si="0"/>
        <v>32</v>
      </c>
      <c r="V15" s="99">
        <f t="shared" si="3"/>
        <v>0.96969696969696972</v>
      </c>
      <c r="W15" s="101"/>
      <c r="X15" s="106">
        <f t="shared" si="1"/>
        <v>230</v>
      </c>
      <c r="Y15" s="71"/>
      <c r="Z15" s="110">
        <f t="shared" si="6"/>
        <v>6.9696969696969697</v>
      </c>
      <c r="AB15" s="124"/>
    </row>
    <row r="16" spans="2:28" ht="30" customHeight="1" x14ac:dyDescent="0.3">
      <c r="B16" s="81" t="s">
        <v>9</v>
      </c>
      <c r="C16" s="68" t="s">
        <v>63</v>
      </c>
      <c r="D16" s="69">
        <v>1</v>
      </c>
      <c r="E16" s="82">
        <f t="shared" si="4"/>
        <v>33</v>
      </c>
      <c r="F16" s="119"/>
      <c r="G16" s="69"/>
      <c r="H16" s="82">
        <f t="shared" si="5"/>
        <v>0</v>
      </c>
      <c r="I16" s="89"/>
      <c r="J16" s="70"/>
      <c r="K16" s="92"/>
      <c r="L16" s="89"/>
      <c r="M16" s="82">
        <f>L16*$M$3</f>
        <v>0</v>
      </c>
      <c r="N16" s="119"/>
      <c r="O16" s="91"/>
      <c r="P16" s="112">
        <f>O16*$P$3</f>
        <v>0</v>
      </c>
      <c r="Q16" s="119"/>
      <c r="R16" s="89"/>
      <c r="S16" s="122">
        <f>R16*$S$3</f>
        <v>0</v>
      </c>
      <c r="T16" s="119"/>
      <c r="U16" s="123">
        <f t="shared" si="0"/>
        <v>0</v>
      </c>
      <c r="V16" s="98">
        <f t="shared" si="3"/>
        <v>0</v>
      </c>
      <c r="W16" s="101"/>
      <c r="X16" s="106">
        <f t="shared" si="1"/>
        <v>33</v>
      </c>
      <c r="Y16" s="71"/>
      <c r="Z16" s="125">
        <f t="shared" si="6"/>
        <v>1</v>
      </c>
    </row>
    <row r="17" spans="2:26" ht="30" customHeight="1" x14ac:dyDescent="0.3">
      <c r="B17" s="81" t="s">
        <v>10</v>
      </c>
      <c r="C17" s="68" t="s">
        <v>64</v>
      </c>
      <c r="D17" s="69">
        <v>4</v>
      </c>
      <c r="E17" s="82">
        <f t="shared" si="4"/>
        <v>132</v>
      </c>
      <c r="F17" s="120"/>
      <c r="G17" s="69"/>
      <c r="H17" s="82">
        <f t="shared" si="5"/>
        <v>0</v>
      </c>
      <c r="I17" s="89"/>
      <c r="J17" s="69"/>
      <c r="K17" s="90"/>
      <c r="L17" s="89"/>
      <c r="M17" s="112"/>
      <c r="N17" s="120"/>
      <c r="O17" s="91"/>
      <c r="P17" s="112"/>
      <c r="Q17" s="120"/>
      <c r="R17" s="89"/>
      <c r="S17" s="80"/>
      <c r="T17" s="120"/>
      <c r="U17" s="123">
        <f t="shared" si="0"/>
        <v>0</v>
      </c>
      <c r="V17" s="98">
        <f t="shared" si="3"/>
        <v>0</v>
      </c>
      <c r="W17" s="101"/>
      <c r="X17" s="106">
        <f t="shared" si="1"/>
        <v>132</v>
      </c>
      <c r="Y17" s="71"/>
      <c r="Z17" s="109">
        <f t="shared" si="6"/>
        <v>4</v>
      </c>
    </row>
    <row r="18" spans="2:26" ht="30" customHeight="1" x14ac:dyDescent="0.3">
      <c r="B18" s="81" t="s">
        <v>67</v>
      </c>
      <c r="C18" s="68" t="s">
        <v>26</v>
      </c>
      <c r="D18" s="69">
        <v>1</v>
      </c>
      <c r="E18" s="82">
        <f t="shared" si="4"/>
        <v>33</v>
      </c>
      <c r="F18" s="120"/>
      <c r="G18" s="69"/>
      <c r="H18" s="82">
        <f t="shared" si="5"/>
        <v>0</v>
      </c>
      <c r="I18" s="89"/>
      <c r="J18" s="70"/>
      <c r="K18" s="92"/>
      <c r="L18" s="89"/>
      <c r="M18" s="112"/>
      <c r="N18" s="120"/>
      <c r="O18" s="91"/>
      <c r="P18" s="112"/>
      <c r="Q18" s="120"/>
      <c r="R18" s="89"/>
      <c r="S18" s="112">
        <f>R18*$S$3</f>
        <v>0</v>
      </c>
      <c r="T18" s="120"/>
      <c r="U18" s="123">
        <f t="shared" si="0"/>
        <v>0</v>
      </c>
      <c r="V18" s="99">
        <f t="shared" si="3"/>
        <v>0</v>
      </c>
      <c r="W18" s="101"/>
      <c r="X18" s="106">
        <f t="shared" si="1"/>
        <v>33</v>
      </c>
      <c r="Y18" s="71"/>
      <c r="Z18" s="110">
        <f t="shared" si="6"/>
        <v>1</v>
      </c>
    </row>
    <row r="19" spans="2:26" ht="25.5" customHeight="1" thickBot="1" x14ac:dyDescent="0.35">
      <c r="B19" s="83" t="s">
        <v>37</v>
      </c>
      <c r="C19" s="84"/>
      <c r="D19" s="127">
        <f>SUM(D6:D18)</f>
        <v>36</v>
      </c>
      <c r="E19" s="121">
        <f>SUM(E6:E18)</f>
        <v>1188</v>
      </c>
      <c r="F19" s="102"/>
      <c r="G19" s="85">
        <f>SUM(G6:G18)</f>
        <v>0</v>
      </c>
      <c r="H19" s="87">
        <f>SUM(H6:H18)</f>
        <v>0</v>
      </c>
      <c r="I19" s="93"/>
      <c r="J19" s="94"/>
      <c r="K19" s="95"/>
      <c r="L19" s="129">
        <v>7</v>
      </c>
      <c r="M19" s="128">
        <f>SUM(M6:M18)</f>
        <v>42</v>
      </c>
      <c r="N19" s="102"/>
      <c r="O19" s="129">
        <f>SUM(O6:O18)</f>
        <v>6</v>
      </c>
      <c r="P19" s="128">
        <f>SUM(P6:P18)</f>
        <v>54</v>
      </c>
      <c r="Q19" s="102"/>
      <c r="R19" s="93"/>
      <c r="S19" s="121">
        <f>SUM(S6:S18)</f>
        <v>0</v>
      </c>
      <c r="T19" s="102"/>
      <c r="U19" s="130">
        <f>SUM(M19,P19)</f>
        <v>96</v>
      </c>
      <c r="V19" s="126">
        <f>SUM(V7:V18)</f>
        <v>2.9090909090909092</v>
      </c>
      <c r="W19" s="102"/>
      <c r="X19" s="107">
        <f>SUM(X7:X18)</f>
        <v>1251</v>
      </c>
      <c r="Y19" s="73"/>
      <c r="Z19" s="111">
        <f>SUM(Z6:Z18)</f>
        <v>38.909090909090907</v>
      </c>
    </row>
    <row r="20" spans="2:26" ht="25.5" customHeight="1" x14ac:dyDescent="0.25"/>
    <row r="21" spans="2:26" ht="21" x14ac:dyDescent="0.35">
      <c r="B21" s="131" t="s">
        <v>72</v>
      </c>
    </row>
    <row r="22" spans="2:26" ht="15" x14ac:dyDescent="0.25">
      <c r="B22" s="25"/>
    </row>
    <row r="23" spans="2:26" ht="15" x14ac:dyDescent="0.25">
      <c r="B23" s="25"/>
    </row>
    <row r="24" spans="2:26" ht="15" x14ac:dyDescent="0.25">
      <c r="B24" s="25"/>
    </row>
    <row r="25" spans="2:26" x14ac:dyDescent="0.3">
      <c r="B25" s="25"/>
    </row>
  </sheetData>
  <mergeCells count="7">
    <mergeCell ref="U4:V4"/>
    <mergeCell ref="D4:E4"/>
    <mergeCell ref="G4:H4"/>
    <mergeCell ref="I4:K4"/>
    <mergeCell ref="L4:M4"/>
    <mergeCell ref="O4:P4"/>
    <mergeCell ref="R4:S4"/>
  </mergeCells>
  <pageMargins left="0.11811023622047245" right="0.11811023622047245" top="0.74803149606299213" bottom="0.74803149606299213" header="0.31496062992125984" footer="0.31496062992125984"/>
  <pageSetup paperSize="9" scale="75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B2:AL25"/>
  <sheetViews>
    <sheetView showGridLines="0" zoomScale="69" zoomScaleNormal="69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L9" sqref="AL9"/>
    </sheetView>
  </sheetViews>
  <sheetFormatPr defaultRowHeight="14.4" x14ac:dyDescent="0.3"/>
  <cols>
    <col min="1" max="1" width="3.88671875" customWidth="1"/>
    <col min="2" max="2" width="29.5546875" bestFit="1" customWidth="1"/>
    <col min="3" max="3" width="21.88671875" bestFit="1" customWidth="1"/>
    <col min="4" max="4" width="16.33203125" customWidth="1"/>
    <col min="5" max="5" width="12.33203125" customWidth="1"/>
    <col min="6" max="6" width="1.88671875" style="116" customWidth="1"/>
    <col min="7" max="13" width="8.5546875" customWidth="1"/>
    <col min="14" max="14" width="3.33203125" style="116" customWidth="1"/>
    <col min="15" max="25" width="8.5546875" customWidth="1"/>
    <col min="26" max="26" width="11.5546875" customWidth="1"/>
    <col min="27" max="27" width="2.33203125" style="116" customWidth="1"/>
    <col min="28" max="28" width="9.88671875" hidden="1" customWidth="1"/>
    <col min="29" max="29" width="13.33203125" hidden="1" customWidth="1"/>
    <col min="30" max="30" width="3.33203125" style="116" hidden="1" customWidth="1"/>
    <col min="31" max="31" width="10.88671875" hidden="1" customWidth="1"/>
    <col min="32" max="32" width="24" hidden="1" customWidth="1"/>
    <col min="33" max="33" width="1.5546875" hidden="1" customWidth="1"/>
    <col min="34" max="34" width="12.44140625" hidden="1" customWidth="1"/>
    <col min="35" max="35" width="1.88671875" hidden="1" customWidth="1"/>
    <col min="36" max="36" width="11.33203125" customWidth="1"/>
  </cols>
  <sheetData>
    <row r="2" spans="2:38" ht="26.25" customHeight="1" x14ac:dyDescent="0.3">
      <c r="B2" s="26" t="s">
        <v>27</v>
      </c>
      <c r="C2" s="27"/>
      <c r="D2" s="27"/>
      <c r="E2" s="27"/>
      <c r="F2" s="132"/>
      <c r="G2" s="27"/>
      <c r="H2" s="27"/>
      <c r="I2" s="27"/>
      <c r="J2" s="27"/>
      <c r="K2" s="27"/>
      <c r="L2" s="27"/>
      <c r="M2" s="27"/>
      <c r="N2" s="132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132"/>
      <c r="AB2" s="27"/>
      <c r="AC2" s="27"/>
      <c r="AD2" s="132"/>
      <c r="AE2" s="27"/>
      <c r="AF2" s="27"/>
      <c r="AG2" s="27"/>
      <c r="AH2" s="27"/>
      <c r="AI2" s="27"/>
      <c r="AJ2" s="27"/>
    </row>
    <row r="3" spans="2:38" ht="19.5" thickBot="1" x14ac:dyDescent="0.35">
      <c r="B3" s="133"/>
      <c r="C3" s="133"/>
      <c r="D3" s="133"/>
      <c r="E3" s="133">
        <v>33</v>
      </c>
      <c r="F3" s="132"/>
      <c r="G3" s="27"/>
      <c r="H3" s="27"/>
      <c r="I3" s="27"/>
      <c r="J3" s="27"/>
      <c r="K3" s="27"/>
      <c r="L3" s="27"/>
      <c r="M3" s="27"/>
      <c r="N3" s="132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132"/>
      <c r="AB3" s="27"/>
      <c r="AC3" s="27">
        <v>5</v>
      </c>
      <c r="AD3" s="132"/>
      <c r="AE3" s="27"/>
      <c r="AF3" s="27">
        <v>33</v>
      </c>
      <c r="AG3" s="27"/>
      <c r="AH3" s="27"/>
      <c r="AI3" s="27"/>
      <c r="AJ3" s="27">
        <v>33</v>
      </c>
    </row>
    <row r="4" spans="2:38" ht="92.25" customHeight="1" x14ac:dyDescent="0.25">
      <c r="B4" s="134" t="s">
        <v>50</v>
      </c>
      <c r="C4" s="135" t="s">
        <v>15</v>
      </c>
      <c r="D4" s="229" t="s">
        <v>68</v>
      </c>
      <c r="E4" s="230"/>
      <c r="F4" s="136"/>
      <c r="G4" s="231" t="s">
        <v>74</v>
      </c>
      <c r="H4" s="232"/>
      <c r="I4" s="232"/>
      <c r="J4" s="232"/>
      <c r="K4" s="232"/>
      <c r="L4" s="232"/>
      <c r="M4" s="233"/>
      <c r="N4" s="136"/>
      <c r="O4" s="234" t="s">
        <v>75</v>
      </c>
      <c r="P4" s="235"/>
      <c r="Q4" s="235"/>
      <c r="R4" s="235"/>
      <c r="S4" s="235"/>
      <c r="T4" s="235"/>
      <c r="U4" s="235"/>
      <c r="V4" s="235"/>
      <c r="W4" s="235"/>
      <c r="X4" s="235"/>
      <c r="Y4" s="235"/>
      <c r="Z4" s="236"/>
      <c r="AA4" s="136"/>
      <c r="AB4" s="227" t="s">
        <v>35</v>
      </c>
      <c r="AC4" s="228"/>
      <c r="AD4" s="136"/>
      <c r="AE4" s="227" t="s">
        <v>69</v>
      </c>
      <c r="AF4" s="228"/>
      <c r="AG4" s="137"/>
      <c r="AH4" s="138" t="s">
        <v>30</v>
      </c>
      <c r="AI4" s="139"/>
      <c r="AJ4" s="138" t="s">
        <v>65</v>
      </c>
    </row>
    <row r="5" spans="2:38" ht="36" x14ac:dyDescent="0.35">
      <c r="B5" s="140"/>
      <c r="C5" s="35"/>
      <c r="D5" s="36" t="s">
        <v>38</v>
      </c>
      <c r="E5" s="141" t="s">
        <v>30</v>
      </c>
      <c r="F5" s="136"/>
      <c r="G5" s="142">
        <v>45173</v>
      </c>
      <c r="H5" s="143">
        <v>45174</v>
      </c>
      <c r="I5" s="143">
        <v>45175</v>
      </c>
      <c r="J5" s="143">
        <v>45176</v>
      </c>
      <c r="K5" s="143">
        <v>45177</v>
      </c>
      <c r="L5" s="143">
        <v>45178</v>
      </c>
      <c r="M5" s="144" t="s">
        <v>30</v>
      </c>
      <c r="N5" s="136"/>
      <c r="O5" s="142">
        <v>45455</v>
      </c>
      <c r="P5" s="143">
        <v>45456</v>
      </c>
      <c r="Q5" s="143">
        <v>45457</v>
      </c>
      <c r="R5" s="143">
        <v>45458</v>
      </c>
      <c r="S5" s="224"/>
      <c r="T5" s="143">
        <v>45460</v>
      </c>
      <c r="U5" s="143">
        <v>45461</v>
      </c>
      <c r="V5" s="143">
        <v>45462</v>
      </c>
      <c r="W5" s="143">
        <v>45463</v>
      </c>
      <c r="X5" s="143">
        <v>45464</v>
      </c>
      <c r="Y5" s="143">
        <v>45465</v>
      </c>
      <c r="Z5" s="144" t="s">
        <v>30</v>
      </c>
      <c r="AA5" s="136"/>
      <c r="AB5" s="145" t="s">
        <v>31</v>
      </c>
      <c r="AC5" s="141" t="s">
        <v>30</v>
      </c>
      <c r="AD5" s="136"/>
      <c r="AE5" s="145" t="s">
        <v>30</v>
      </c>
      <c r="AF5" s="141" t="s">
        <v>49</v>
      </c>
      <c r="AG5" s="137"/>
      <c r="AH5" s="146"/>
      <c r="AI5" s="27"/>
      <c r="AJ5" s="147"/>
    </row>
    <row r="6" spans="2:38" ht="36" x14ac:dyDescent="0.35">
      <c r="B6" s="148" t="s">
        <v>13</v>
      </c>
      <c r="C6" s="149" t="s">
        <v>33</v>
      </c>
      <c r="D6" s="37">
        <v>1</v>
      </c>
      <c r="E6" s="150">
        <f>D6*$E$3</f>
        <v>33</v>
      </c>
      <c r="F6" s="151"/>
      <c r="G6" s="152"/>
      <c r="H6" s="37"/>
      <c r="I6" s="37"/>
      <c r="J6" s="37"/>
      <c r="K6" s="37"/>
      <c r="L6" s="37"/>
      <c r="M6" s="153">
        <f t="shared" ref="M6:M7" si="0">SUM(G6:L6)</f>
        <v>0</v>
      </c>
      <c r="N6" s="151"/>
      <c r="O6" s="152"/>
      <c r="P6" s="37"/>
      <c r="Q6" s="37"/>
      <c r="R6" s="37"/>
      <c r="S6" s="225"/>
      <c r="T6" s="37"/>
      <c r="U6" s="37"/>
      <c r="V6" s="37"/>
      <c r="W6" s="37"/>
      <c r="X6" s="37"/>
      <c r="Y6" s="37"/>
      <c r="Z6" s="153">
        <f t="shared" ref="Z6:Z8" si="1">SUM(O6:Y6)</f>
        <v>0</v>
      </c>
      <c r="AA6" s="151"/>
      <c r="AB6" s="152"/>
      <c r="AC6" s="150"/>
      <c r="AD6" s="151"/>
      <c r="AE6" s="154">
        <f>M6+Z6</f>
        <v>0</v>
      </c>
      <c r="AF6" s="155">
        <f>AE6/$AF$3</f>
        <v>0</v>
      </c>
      <c r="AG6" s="156"/>
      <c r="AH6" s="157">
        <f t="shared" ref="AH6:AH19" si="2">E6+AE6</f>
        <v>33</v>
      </c>
      <c r="AI6" s="42"/>
      <c r="AJ6" s="158">
        <f>AH6/$AJ$3</f>
        <v>1</v>
      </c>
    </row>
    <row r="7" spans="2:38" ht="30" customHeight="1" x14ac:dyDescent="0.35">
      <c r="B7" s="159" t="s">
        <v>0</v>
      </c>
      <c r="C7" s="149" t="s">
        <v>16</v>
      </c>
      <c r="D7" s="45">
        <v>5</v>
      </c>
      <c r="E7" s="150">
        <f>D7*$E$3</f>
        <v>165</v>
      </c>
      <c r="F7" s="151"/>
      <c r="G7" s="152"/>
      <c r="H7" s="37"/>
      <c r="I7" s="37"/>
      <c r="J7" s="37"/>
      <c r="K7" s="37"/>
      <c r="L7" s="37"/>
      <c r="M7" s="153">
        <f t="shared" si="0"/>
        <v>0</v>
      </c>
      <c r="N7" s="151"/>
      <c r="O7" s="152"/>
      <c r="P7" s="37"/>
      <c r="Q7" s="37"/>
      <c r="R7" s="37"/>
      <c r="S7" s="225"/>
      <c r="T7" s="37"/>
      <c r="U7" s="37"/>
      <c r="V7" s="37"/>
      <c r="W7" s="37"/>
      <c r="X7" s="37"/>
      <c r="Y7" s="37"/>
      <c r="Z7" s="153">
        <f t="shared" si="1"/>
        <v>0</v>
      </c>
      <c r="AA7" s="151"/>
      <c r="AB7" s="152"/>
      <c r="AC7" s="150"/>
      <c r="AD7" s="151"/>
      <c r="AE7" s="154">
        <f t="shared" ref="AE7:AE19" si="3">M7+Z7</f>
        <v>0</v>
      </c>
      <c r="AF7" s="155">
        <f t="shared" ref="AF7:AF18" si="4">AE7/$AF$3</f>
        <v>0</v>
      </c>
      <c r="AG7" s="156"/>
      <c r="AH7" s="157">
        <f t="shared" si="2"/>
        <v>165</v>
      </c>
      <c r="AI7" s="42"/>
      <c r="AJ7" s="158">
        <f>AH7/$AJ$3</f>
        <v>5</v>
      </c>
    </row>
    <row r="8" spans="2:38" ht="30" customHeight="1" x14ac:dyDescent="0.35">
      <c r="B8" s="159" t="s">
        <v>1</v>
      </c>
      <c r="C8" s="149" t="s">
        <v>16</v>
      </c>
      <c r="D8" s="45">
        <v>2</v>
      </c>
      <c r="E8" s="150">
        <f t="shared" ref="E8:E18" si="5">D8*$E$3</f>
        <v>66</v>
      </c>
      <c r="F8" s="151"/>
      <c r="G8" s="160">
        <v>5</v>
      </c>
      <c r="H8" s="49"/>
      <c r="I8" s="49"/>
      <c r="J8" s="49">
        <v>3</v>
      </c>
      <c r="K8" s="49"/>
      <c r="L8" s="49">
        <v>5</v>
      </c>
      <c r="M8" s="153">
        <f>SUM(G8:L8)</f>
        <v>13</v>
      </c>
      <c r="N8" s="151"/>
      <c r="O8" s="160"/>
      <c r="P8" s="49"/>
      <c r="Q8" s="49"/>
      <c r="R8" s="49">
        <v>6</v>
      </c>
      <c r="S8" s="225"/>
      <c r="T8" s="49"/>
      <c r="U8" s="49"/>
      <c r="V8" s="49"/>
      <c r="W8" s="49"/>
      <c r="X8" s="49"/>
      <c r="Y8" s="49">
        <v>6</v>
      </c>
      <c r="Z8" s="153">
        <f t="shared" si="1"/>
        <v>12</v>
      </c>
      <c r="AA8" s="151"/>
      <c r="AB8" s="152"/>
      <c r="AC8" s="150"/>
      <c r="AD8" s="151"/>
      <c r="AE8" s="154">
        <f t="shared" si="3"/>
        <v>25</v>
      </c>
      <c r="AF8" s="155">
        <f t="shared" si="4"/>
        <v>0.75757575757575757</v>
      </c>
      <c r="AG8" s="156"/>
      <c r="AH8" s="157">
        <f t="shared" si="2"/>
        <v>91</v>
      </c>
      <c r="AI8" s="42"/>
      <c r="AJ8" s="158">
        <f t="shared" ref="AJ8:AJ18" si="6">AH8/$AJ$3</f>
        <v>2.7575757575757578</v>
      </c>
    </row>
    <row r="9" spans="2:38" ht="30" customHeight="1" x14ac:dyDescent="0.35">
      <c r="B9" s="159" t="s">
        <v>2</v>
      </c>
      <c r="C9" s="149" t="s">
        <v>60</v>
      </c>
      <c r="D9" s="45">
        <v>3</v>
      </c>
      <c r="E9" s="150">
        <f t="shared" si="5"/>
        <v>99</v>
      </c>
      <c r="F9" s="161"/>
      <c r="G9" s="160">
        <v>2</v>
      </c>
      <c r="H9" s="49">
        <v>2</v>
      </c>
      <c r="I9" s="49">
        <v>2</v>
      </c>
      <c r="J9" s="49">
        <v>2</v>
      </c>
      <c r="K9" s="49">
        <v>2</v>
      </c>
      <c r="L9" s="49">
        <v>2</v>
      </c>
      <c r="M9" s="153">
        <f t="shared" ref="M9:M18" si="7">SUM(G9:L9)</f>
        <v>12</v>
      </c>
      <c r="N9" s="161"/>
      <c r="O9" s="160">
        <v>2</v>
      </c>
      <c r="P9" s="49">
        <v>2</v>
      </c>
      <c r="Q9" s="49">
        <v>2</v>
      </c>
      <c r="R9" s="49"/>
      <c r="S9" s="225"/>
      <c r="T9" s="49">
        <v>2</v>
      </c>
      <c r="U9" s="49">
        <v>2</v>
      </c>
      <c r="V9" s="49">
        <v>2</v>
      </c>
      <c r="W9" s="49">
        <v>3</v>
      </c>
      <c r="X9" s="49">
        <v>3</v>
      </c>
      <c r="Y9" s="49"/>
      <c r="Z9" s="153">
        <f>SUM(O9:Y9)</f>
        <v>18</v>
      </c>
      <c r="AA9" s="161"/>
      <c r="AB9" s="152"/>
      <c r="AC9" s="150"/>
      <c r="AD9" s="161"/>
      <c r="AE9" s="154">
        <f t="shared" si="3"/>
        <v>30</v>
      </c>
      <c r="AF9" s="162">
        <f t="shared" si="4"/>
        <v>0.90909090909090906</v>
      </c>
      <c r="AG9" s="156"/>
      <c r="AH9" s="157">
        <f t="shared" si="2"/>
        <v>129</v>
      </c>
      <c r="AI9" s="42"/>
      <c r="AJ9" s="163">
        <f t="shared" si="6"/>
        <v>3.9090909090909092</v>
      </c>
    </row>
    <row r="10" spans="2:38" ht="30" customHeight="1" x14ac:dyDescent="0.35">
      <c r="B10" s="159" t="s">
        <v>3</v>
      </c>
      <c r="C10" s="149" t="s">
        <v>18</v>
      </c>
      <c r="D10" s="45">
        <v>4</v>
      </c>
      <c r="E10" s="164">
        <f t="shared" si="5"/>
        <v>132</v>
      </c>
      <c r="F10" s="161"/>
      <c r="G10" s="160"/>
      <c r="H10" s="49"/>
      <c r="I10" s="49"/>
      <c r="J10" s="49"/>
      <c r="K10" s="49"/>
      <c r="L10" s="49"/>
      <c r="M10" s="153">
        <f t="shared" si="7"/>
        <v>0</v>
      </c>
      <c r="N10" s="161"/>
      <c r="O10" s="160"/>
      <c r="P10" s="49"/>
      <c r="Q10" s="49"/>
      <c r="R10" s="49"/>
      <c r="S10" s="225"/>
      <c r="T10" s="49"/>
      <c r="U10" s="49"/>
      <c r="V10" s="49"/>
      <c r="W10" s="49"/>
      <c r="X10" s="49"/>
      <c r="Y10" s="49"/>
      <c r="Z10" s="153">
        <f t="shared" ref="Z10:Z18" si="8">SUM(O10:Y10)</f>
        <v>0</v>
      </c>
      <c r="AA10" s="161"/>
      <c r="AB10" s="152"/>
      <c r="AC10" s="150"/>
      <c r="AD10" s="161"/>
      <c r="AE10" s="154">
        <f t="shared" si="3"/>
        <v>0</v>
      </c>
      <c r="AF10" s="155">
        <f t="shared" si="4"/>
        <v>0</v>
      </c>
      <c r="AG10" s="156"/>
      <c r="AH10" s="157">
        <f t="shared" si="2"/>
        <v>132</v>
      </c>
      <c r="AI10" s="42"/>
      <c r="AJ10" s="163">
        <f t="shared" si="6"/>
        <v>4</v>
      </c>
    </row>
    <row r="11" spans="2:38" ht="30" customHeight="1" x14ac:dyDescent="0.35">
      <c r="B11" s="159" t="s">
        <v>4</v>
      </c>
      <c r="C11" s="149" t="s">
        <v>19</v>
      </c>
      <c r="D11" s="45">
        <v>2</v>
      </c>
      <c r="E11" s="164">
        <f t="shared" si="5"/>
        <v>66</v>
      </c>
      <c r="F11" s="161"/>
      <c r="G11" s="160"/>
      <c r="H11" s="49"/>
      <c r="I11" s="49"/>
      <c r="J11" s="49"/>
      <c r="K11" s="49"/>
      <c r="L11" s="49"/>
      <c r="M11" s="153">
        <f t="shared" si="7"/>
        <v>0</v>
      </c>
      <c r="N11" s="161"/>
      <c r="O11" s="160"/>
      <c r="P11" s="49"/>
      <c r="Q11" s="49"/>
      <c r="R11" s="49"/>
      <c r="S11" s="225"/>
      <c r="T11" s="49"/>
      <c r="U11" s="49"/>
      <c r="V11" s="49"/>
      <c r="W11" s="49"/>
      <c r="X11" s="49"/>
      <c r="Y11" s="49"/>
      <c r="Z11" s="153">
        <f t="shared" si="8"/>
        <v>0</v>
      </c>
      <c r="AA11" s="161"/>
      <c r="AB11" s="152"/>
      <c r="AC11" s="150"/>
      <c r="AD11" s="161"/>
      <c r="AE11" s="154">
        <f t="shared" si="3"/>
        <v>0</v>
      </c>
      <c r="AF11" s="155">
        <f t="shared" si="4"/>
        <v>0</v>
      </c>
      <c r="AG11" s="156"/>
      <c r="AH11" s="157">
        <f t="shared" si="2"/>
        <v>66</v>
      </c>
      <c r="AI11" s="42"/>
      <c r="AJ11" s="163">
        <f t="shared" si="6"/>
        <v>2</v>
      </c>
    </row>
    <row r="12" spans="2:38" ht="30" customHeight="1" x14ac:dyDescent="0.35">
      <c r="B12" s="159" t="s">
        <v>5</v>
      </c>
      <c r="C12" s="149" t="s">
        <v>66</v>
      </c>
      <c r="D12" s="45">
        <v>2</v>
      </c>
      <c r="E12" s="164">
        <f t="shared" si="5"/>
        <v>66</v>
      </c>
      <c r="F12" s="161"/>
      <c r="G12" s="160"/>
      <c r="H12" s="49"/>
      <c r="I12" s="49"/>
      <c r="J12" s="49"/>
      <c r="K12" s="49"/>
      <c r="L12" s="49"/>
      <c r="M12" s="153">
        <f t="shared" si="7"/>
        <v>0</v>
      </c>
      <c r="N12" s="161"/>
      <c r="O12" s="160"/>
      <c r="P12" s="49"/>
      <c r="Q12" s="49"/>
      <c r="R12" s="49"/>
      <c r="S12" s="225"/>
      <c r="T12" s="49"/>
      <c r="U12" s="49"/>
      <c r="V12" s="49"/>
      <c r="W12" s="49"/>
      <c r="X12" s="49"/>
      <c r="Y12" s="49"/>
      <c r="Z12" s="153">
        <f t="shared" si="8"/>
        <v>0</v>
      </c>
      <c r="AA12" s="161"/>
      <c r="AB12" s="152"/>
      <c r="AC12" s="150"/>
      <c r="AD12" s="161"/>
      <c r="AE12" s="154">
        <f t="shared" si="3"/>
        <v>0</v>
      </c>
      <c r="AF12" s="155">
        <f t="shared" si="4"/>
        <v>0</v>
      </c>
      <c r="AG12" s="156"/>
      <c r="AH12" s="157">
        <f t="shared" si="2"/>
        <v>66</v>
      </c>
      <c r="AI12" s="42"/>
      <c r="AJ12" s="163">
        <f t="shared" si="6"/>
        <v>2</v>
      </c>
    </row>
    <row r="13" spans="2:38" ht="30" customHeight="1" x14ac:dyDescent="0.35">
      <c r="B13" s="159" t="s">
        <v>6</v>
      </c>
      <c r="C13" s="149" t="s">
        <v>61</v>
      </c>
      <c r="D13" s="45">
        <v>3</v>
      </c>
      <c r="E13" s="164">
        <f t="shared" si="5"/>
        <v>99</v>
      </c>
      <c r="F13" s="161"/>
      <c r="G13" s="160"/>
      <c r="H13" s="49"/>
      <c r="I13" s="49"/>
      <c r="J13" s="49"/>
      <c r="K13" s="49"/>
      <c r="L13" s="49"/>
      <c r="M13" s="153">
        <f t="shared" si="7"/>
        <v>0</v>
      </c>
      <c r="N13" s="161"/>
      <c r="O13" s="160"/>
      <c r="P13" s="49"/>
      <c r="Q13" s="49"/>
      <c r="R13" s="49"/>
      <c r="S13" s="225"/>
      <c r="T13" s="49"/>
      <c r="U13" s="49"/>
      <c r="V13" s="49"/>
      <c r="W13" s="49"/>
      <c r="X13" s="49"/>
      <c r="Y13" s="49"/>
      <c r="Z13" s="153">
        <f t="shared" si="8"/>
        <v>0</v>
      </c>
      <c r="AA13" s="161"/>
      <c r="AB13" s="152"/>
      <c r="AC13" s="150"/>
      <c r="AD13" s="161"/>
      <c r="AE13" s="154">
        <f t="shared" si="3"/>
        <v>0</v>
      </c>
      <c r="AF13" s="155">
        <f t="shared" si="4"/>
        <v>0</v>
      </c>
      <c r="AG13" s="156"/>
      <c r="AH13" s="157">
        <f t="shared" si="2"/>
        <v>99</v>
      </c>
      <c r="AI13" s="42"/>
      <c r="AJ13" s="163">
        <f t="shared" si="6"/>
        <v>3</v>
      </c>
    </row>
    <row r="14" spans="2:38" ht="30" customHeight="1" x14ac:dyDescent="0.35">
      <c r="B14" s="159" t="s">
        <v>7</v>
      </c>
      <c r="C14" s="40"/>
      <c r="D14" s="45">
        <v>2</v>
      </c>
      <c r="E14" s="164">
        <f t="shared" si="5"/>
        <v>66</v>
      </c>
      <c r="F14" s="161"/>
      <c r="G14" s="160"/>
      <c r="H14" s="49"/>
      <c r="I14" s="49"/>
      <c r="J14" s="49"/>
      <c r="K14" s="49"/>
      <c r="L14" s="49"/>
      <c r="M14" s="153">
        <f t="shared" si="7"/>
        <v>0</v>
      </c>
      <c r="N14" s="161"/>
      <c r="O14" s="160"/>
      <c r="P14" s="49"/>
      <c r="Q14" s="49"/>
      <c r="R14" s="49"/>
      <c r="S14" s="225"/>
      <c r="T14" s="49"/>
      <c r="U14" s="49"/>
      <c r="V14" s="49"/>
      <c r="W14" s="49"/>
      <c r="X14" s="49"/>
      <c r="Y14" s="49"/>
      <c r="Z14" s="153">
        <f t="shared" si="8"/>
        <v>0</v>
      </c>
      <c r="AA14" s="161"/>
      <c r="AB14" s="152"/>
      <c r="AC14" s="150"/>
      <c r="AD14" s="161"/>
      <c r="AE14" s="154">
        <f t="shared" si="3"/>
        <v>0</v>
      </c>
      <c r="AF14" s="155">
        <f t="shared" si="4"/>
        <v>0</v>
      </c>
      <c r="AG14" s="156"/>
      <c r="AH14" s="157">
        <f t="shared" si="2"/>
        <v>66</v>
      </c>
      <c r="AI14" s="42"/>
      <c r="AJ14" s="163">
        <f t="shared" si="6"/>
        <v>2</v>
      </c>
    </row>
    <row r="15" spans="2:38" ht="30" customHeight="1" x14ac:dyDescent="0.35">
      <c r="B15" s="159" t="s">
        <v>8</v>
      </c>
      <c r="C15" s="40" t="s">
        <v>73</v>
      </c>
      <c r="D15" s="45">
        <v>6</v>
      </c>
      <c r="E15" s="164">
        <f t="shared" si="5"/>
        <v>198</v>
      </c>
      <c r="F15" s="161"/>
      <c r="G15" s="160"/>
      <c r="H15" s="49">
        <v>5</v>
      </c>
      <c r="I15" s="49"/>
      <c r="J15" s="49"/>
      <c r="K15" s="49">
        <v>5</v>
      </c>
      <c r="L15" s="49"/>
      <c r="M15" s="153">
        <f t="shared" si="7"/>
        <v>10</v>
      </c>
      <c r="N15" s="161"/>
      <c r="O15" s="160">
        <v>3</v>
      </c>
      <c r="P15" s="49">
        <v>3</v>
      </c>
      <c r="Q15" s="49">
        <v>3</v>
      </c>
      <c r="R15" s="49"/>
      <c r="S15" s="225"/>
      <c r="T15" s="49">
        <v>3</v>
      </c>
      <c r="U15" s="49">
        <v>3</v>
      </c>
      <c r="V15" s="49">
        <v>3</v>
      </c>
      <c r="W15" s="49">
        <v>3</v>
      </c>
      <c r="X15" s="49">
        <v>3</v>
      </c>
      <c r="Y15" s="49"/>
      <c r="Z15" s="153">
        <f t="shared" si="8"/>
        <v>24</v>
      </c>
      <c r="AA15" s="161"/>
      <c r="AB15" s="152"/>
      <c r="AC15" s="150"/>
      <c r="AD15" s="161"/>
      <c r="AE15" s="154">
        <f t="shared" si="3"/>
        <v>34</v>
      </c>
      <c r="AF15" s="162">
        <f t="shared" si="4"/>
        <v>1.0303030303030303</v>
      </c>
      <c r="AG15" s="156"/>
      <c r="AH15" s="157">
        <f t="shared" si="2"/>
        <v>232</v>
      </c>
      <c r="AI15" s="42"/>
      <c r="AJ15" s="163">
        <f t="shared" si="6"/>
        <v>7.0303030303030303</v>
      </c>
      <c r="AL15" s="124"/>
    </row>
    <row r="16" spans="2:38" ht="30" customHeight="1" x14ac:dyDescent="0.35">
      <c r="B16" s="159" t="s">
        <v>9</v>
      </c>
      <c r="C16" s="40" t="s">
        <v>63</v>
      </c>
      <c r="D16" s="45">
        <v>1</v>
      </c>
      <c r="E16" s="164">
        <f t="shared" si="5"/>
        <v>33</v>
      </c>
      <c r="F16" s="151"/>
      <c r="G16" s="165"/>
      <c r="H16" s="45"/>
      <c r="I16" s="45"/>
      <c r="J16" s="45"/>
      <c r="K16" s="45"/>
      <c r="L16" s="45"/>
      <c r="M16" s="153">
        <f t="shared" si="7"/>
        <v>0</v>
      </c>
      <c r="N16" s="151"/>
      <c r="O16" s="165"/>
      <c r="P16" s="45"/>
      <c r="Q16" s="45"/>
      <c r="R16" s="45"/>
      <c r="S16" s="225"/>
      <c r="T16" s="45"/>
      <c r="U16" s="45"/>
      <c r="V16" s="45"/>
      <c r="W16" s="45"/>
      <c r="X16" s="45"/>
      <c r="Y16" s="45"/>
      <c r="Z16" s="153">
        <f t="shared" si="8"/>
        <v>0</v>
      </c>
      <c r="AA16" s="151"/>
      <c r="AB16" s="152"/>
      <c r="AC16" s="166">
        <f>AB16*$AC$3</f>
        <v>0</v>
      </c>
      <c r="AD16" s="151"/>
      <c r="AE16" s="154">
        <f t="shared" si="3"/>
        <v>0</v>
      </c>
      <c r="AF16" s="155">
        <f t="shared" si="4"/>
        <v>0</v>
      </c>
      <c r="AG16" s="156"/>
      <c r="AH16" s="157">
        <f t="shared" si="2"/>
        <v>33</v>
      </c>
      <c r="AI16" s="42"/>
      <c r="AJ16" s="163">
        <f t="shared" si="6"/>
        <v>1</v>
      </c>
    </row>
    <row r="17" spans="2:36" ht="30" customHeight="1" x14ac:dyDescent="0.35">
      <c r="B17" s="159" t="s">
        <v>10</v>
      </c>
      <c r="C17" s="40" t="s">
        <v>64</v>
      </c>
      <c r="D17" s="45">
        <v>4</v>
      </c>
      <c r="E17" s="164">
        <f t="shared" si="5"/>
        <v>132</v>
      </c>
      <c r="F17" s="161"/>
      <c r="G17" s="160"/>
      <c r="H17" s="49"/>
      <c r="I17" s="49"/>
      <c r="J17" s="49"/>
      <c r="K17" s="49"/>
      <c r="L17" s="49"/>
      <c r="M17" s="153">
        <f t="shared" si="7"/>
        <v>0</v>
      </c>
      <c r="N17" s="161"/>
      <c r="O17" s="160"/>
      <c r="P17" s="49"/>
      <c r="Q17" s="49"/>
      <c r="R17" s="49"/>
      <c r="S17" s="225"/>
      <c r="T17" s="49"/>
      <c r="U17" s="49"/>
      <c r="V17" s="49"/>
      <c r="W17" s="49"/>
      <c r="X17" s="49"/>
      <c r="Y17" s="49"/>
      <c r="Z17" s="153">
        <f t="shared" si="8"/>
        <v>0</v>
      </c>
      <c r="AA17" s="161"/>
      <c r="AB17" s="152"/>
      <c r="AC17" s="150"/>
      <c r="AD17" s="161"/>
      <c r="AE17" s="154">
        <f t="shared" si="3"/>
        <v>0</v>
      </c>
      <c r="AF17" s="155">
        <f t="shared" si="4"/>
        <v>0</v>
      </c>
      <c r="AG17" s="156"/>
      <c r="AH17" s="157">
        <f t="shared" si="2"/>
        <v>132</v>
      </c>
      <c r="AI17" s="42"/>
      <c r="AJ17" s="163">
        <f t="shared" si="6"/>
        <v>4</v>
      </c>
    </row>
    <row r="18" spans="2:36" ht="30" customHeight="1" x14ac:dyDescent="0.35">
      <c r="B18" s="159" t="s">
        <v>67</v>
      </c>
      <c r="C18" s="40" t="s">
        <v>26</v>
      </c>
      <c r="D18" s="45">
        <v>1</v>
      </c>
      <c r="E18" s="164">
        <f t="shared" si="5"/>
        <v>33</v>
      </c>
      <c r="F18" s="161"/>
      <c r="G18" s="160"/>
      <c r="H18" s="49"/>
      <c r="I18" s="49">
        <v>5</v>
      </c>
      <c r="J18" s="49"/>
      <c r="K18" s="49"/>
      <c r="L18" s="49"/>
      <c r="M18" s="153">
        <f t="shared" si="7"/>
        <v>5</v>
      </c>
      <c r="N18" s="161"/>
      <c r="O18" s="160"/>
      <c r="P18" s="49"/>
      <c r="Q18" s="49"/>
      <c r="R18" s="49"/>
      <c r="S18" s="225"/>
      <c r="T18" s="49"/>
      <c r="U18" s="49"/>
      <c r="V18" s="49"/>
      <c r="W18" s="49"/>
      <c r="X18" s="49"/>
      <c r="Y18" s="49"/>
      <c r="Z18" s="153">
        <f t="shared" si="8"/>
        <v>0</v>
      </c>
      <c r="AA18" s="161"/>
      <c r="AB18" s="152"/>
      <c r="AC18" s="167">
        <f>AB18*$AC$3</f>
        <v>0</v>
      </c>
      <c r="AD18" s="161"/>
      <c r="AE18" s="154">
        <f t="shared" si="3"/>
        <v>5</v>
      </c>
      <c r="AF18" s="162">
        <f t="shared" si="4"/>
        <v>0.15151515151515152</v>
      </c>
      <c r="AG18" s="156"/>
      <c r="AH18" s="157">
        <f t="shared" si="2"/>
        <v>38</v>
      </c>
      <c r="AI18" s="42"/>
      <c r="AJ18" s="163">
        <f t="shared" si="6"/>
        <v>1.1515151515151516</v>
      </c>
    </row>
    <row r="19" spans="2:36" ht="25.5" customHeight="1" thickBot="1" x14ac:dyDescent="0.4">
      <c r="B19" s="168" t="s">
        <v>37</v>
      </c>
      <c r="C19" s="169"/>
      <c r="D19" s="170">
        <f>SUM(D6:D18)</f>
        <v>36</v>
      </c>
      <c r="E19" s="171">
        <f>SUM(E6:E18)</f>
        <v>1188</v>
      </c>
      <c r="F19" s="172"/>
      <c r="G19" s="173">
        <f>SUM(G6:G18)</f>
        <v>7</v>
      </c>
      <c r="H19" s="170">
        <f t="shared" ref="H19:M19" si="9">SUM(H6:H18)</f>
        <v>7</v>
      </c>
      <c r="I19" s="170">
        <f t="shared" si="9"/>
        <v>7</v>
      </c>
      <c r="J19" s="170">
        <f t="shared" si="9"/>
        <v>5</v>
      </c>
      <c r="K19" s="170">
        <f t="shared" si="9"/>
        <v>7</v>
      </c>
      <c r="L19" s="170">
        <f t="shared" si="9"/>
        <v>7</v>
      </c>
      <c r="M19" s="174">
        <f t="shared" si="9"/>
        <v>40</v>
      </c>
      <c r="N19" s="172"/>
      <c r="O19" s="170">
        <f t="shared" ref="O19" si="10">SUM(O6:O18)</f>
        <v>5</v>
      </c>
      <c r="P19" s="170">
        <f t="shared" ref="P19" si="11">SUM(P6:P18)</f>
        <v>5</v>
      </c>
      <c r="Q19" s="170">
        <f t="shared" ref="Q19" si="12">SUM(Q6:Q18)</f>
        <v>5</v>
      </c>
      <c r="R19" s="170">
        <f t="shared" ref="R19" si="13">SUM(R6:R18)</f>
        <v>6</v>
      </c>
      <c r="S19" s="226"/>
      <c r="T19" s="170">
        <f t="shared" ref="T19" si="14">SUM(T6:T18)</f>
        <v>5</v>
      </c>
      <c r="U19" s="170">
        <f t="shared" ref="U19" si="15">SUM(U6:U18)</f>
        <v>5</v>
      </c>
      <c r="V19" s="170">
        <f t="shared" ref="V19" si="16">SUM(V6:V18)</f>
        <v>5</v>
      </c>
      <c r="W19" s="170">
        <f t="shared" ref="W19" si="17">SUM(W6:W18)</f>
        <v>6</v>
      </c>
      <c r="X19" s="170">
        <f t="shared" ref="X19" si="18">SUM(X6:X18)</f>
        <v>6</v>
      </c>
      <c r="Y19" s="170">
        <f t="shared" ref="Y19" si="19">SUM(Y6:Y18)</f>
        <v>6</v>
      </c>
      <c r="Z19" s="170">
        <f t="shared" ref="Z19" si="20">SUM(Z6:Z18)</f>
        <v>54</v>
      </c>
      <c r="AA19" s="172"/>
      <c r="AB19" s="175"/>
      <c r="AC19" s="176">
        <f>SUM(AC6:AC18)</f>
        <v>0</v>
      </c>
      <c r="AD19" s="172"/>
      <c r="AE19" s="154">
        <f t="shared" si="3"/>
        <v>94</v>
      </c>
      <c r="AF19" s="177">
        <f>SUM(AF7:AF18)</f>
        <v>2.8484848484848482</v>
      </c>
      <c r="AG19" s="172"/>
      <c r="AH19" s="157">
        <f t="shared" si="2"/>
        <v>1282</v>
      </c>
      <c r="AI19" s="178"/>
      <c r="AJ19" s="179">
        <f>SUM(AJ6:AJ18)</f>
        <v>38.848484848484844</v>
      </c>
    </row>
    <row r="20" spans="2:36" ht="25.5" customHeight="1" x14ac:dyDescent="0.25"/>
    <row r="21" spans="2:36" ht="21" x14ac:dyDescent="0.35">
      <c r="B21" s="131"/>
    </row>
    <row r="22" spans="2:36" x14ac:dyDescent="0.3">
      <c r="B22" s="25"/>
    </row>
    <row r="23" spans="2:36" x14ac:dyDescent="0.3">
      <c r="B23" s="25"/>
    </row>
    <row r="24" spans="2:36" x14ac:dyDescent="0.3">
      <c r="B24" s="25"/>
    </row>
    <row r="25" spans="2:36" x14ac:dyDescent="0.3">
      <c r="B25" s="25"/>
    </row>
  </sheetData>
  <mergeCells count="6">
    <mergeCell ref="S5:S19"/>
    <mergeCell ref="AE4:AF4"/>
    <mergeCell ref="D4:E4"/>
    <mergeCell ref="AB4:AC4"/>
    <mergeCell ref="G4:M4"/>
    <mergeCell ref="O4:Z4"/>
  </mergeCells>
  <pageMargins left="0" right="0" top="0.74803149606299213" bottom="0.74803149606299213" header="0.31496062992125984" footer="0.31496062992125984"/>
  <pageSetup paperSize="9" scale="65" orientation="landscape" cellComments="asDisplayed" horizontalDpi="0" verticalDpi="0" r:id="rId1"/>
  <ignoredErrors>
    <ignoredError sqref="G19:L19 O19:R19 T19:Z19" formulaRange="1"/>
  </ignoredErrors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3"/>
  <sheetViews>
    <sheetView showGridLines="0" tabSelected="1" zoomScale="80" zoomScaleNormal="80" workbookViewId="0">
      <selection activeCell="E22" sqref="E22"/>
    </sheetView>
  </sheetViews>
  <sheetFormatPr defaultRowHeight="14.4" x14ac:dyDescent="0.3"/>
  <cols>
    <col min="1" max="1" width="10.6640625" customWidth="1"/>
    <col min="2" max="2" width="23.6640625" customWidth="1"/>
    <col min="3" max="3" width="22.44140625" bestFit="1" customWidth="1"/>
    <col min="4" max="5" width="23" bestFit="1" customWidth="1"/>
    <col min="6" max="6" width="24.44140625" bestFit="1" customWidth="1"/>
    <col min="7" max="7" width="20.88671875" bestFit="1" customWidth="1"/>
    <col min="8" max="8" width="22.44140625" bestFit="1" customWidth="1"/>
    <col min="9" max="9" width="24.44140625" bestFit="1" customWidth="1"/>
    <col min="10" max="10" width="22.109375" bestFit="1" customWidth="1"/>
    <col min="11" max="11" width="22" bestFit="1" customWidth="1"/>
    <col min="12" max="12" width="10.88671875" bestFit="1" customWidth="1"/>
  </cols>
  <sheetData>
    <row r="3" spans="1:12" ht="15" thickBot="1" x14ac:dyDescent="0.35">
      <c r="L3" s="180"/>
    </row>
    <row r="4" spans="1:12" ht="22.95" customHeight="1" x14ac:dyDescent="0.3">
      <c r="B4" s="237" t="s">
        <v>79</v>
      </c>
      <c r="C4" s="238"/>
      <c r="D4" s="238"/>
      <c r="E4" s="238"/>
      <c r="F4" s="238"/>
      <c r="G4" s="238"/>
      <c r="H4" s="238"/>
      <c r="I4" s="238"/>
      <c r="J4" s="238"/>
      <c r="K4" s="239"/>
      <c r="L4" s="181"/>
    </row>
    <row r="5" spans="1:12" ht="22.2" customHeight="1" thickBot="1" x14ac:dyDescent="0.35">
      <c r="B5" s="192">
        <v>45453</v>
      </c>
      <c r="C5" s="193">
        <v>45454</v>
      </c>
      <c r="D5" s="193">
        <v>45455</v>
      </c>
      <c r="E5" s="193">
        <v>45456</v>
      </c>
      <c r="F5" s="193">
        <v>45457</v>
      </c>
      <c r="G5" s="193">
        <v>45460</v>
      </c>
      <c r="H5" s="193">
        <v>45461</v>
      </c>
      <c r="I5" s="193">
        <v>45462</v>
      </c>
      <c r="J5" s="193">
        <v>45463</v>
      </c>
      <c r="K5" s="194">
        <v>45464</v>
      </c>
      <c r="L5" s="182"/>
    </row>
    <row r="6" spans="1:12" ht="19.2" customHeight="1" x14ac:dyDescent="0.3">
      <c r="A6" s="187">
        <v>0.34027777777777773</v>
      </c>
      <c r="B6" s="190" t="s">
        <v>76</v>
      </c>
      <c r="C6" s="191" t="s">
        <v>76</v>
      </c>
      <c r="D6" s="191" t="s">
        <v>76</v>
      </c>
      <c r="E6" s="191" t="s">
        <v>76</v>
      </c>
      <c r="F6" s="191" t="s">
        <v>76</v>
      </c>
      <c r="G6" s="191" t="s">
        <v>76</v>
      </c>
      <c r="H6" s="240" t="s">
        <v>81</v>
      </c>
      <c r="I6" s="191" t="s">
        <v>76</v>
      </c>
      <c r="J6" s="199" t="s">
        <v>76</v>
      </c>
      <c r="K6" s="195" t="s">
        <v>76</v>
      </c>
      <c r="L6" s="183"/>
    </row>
    <row r="7" spans="1:12" ht="19.2" customHeight="1" x14ac:dyDescent="0.3">
      <c r="A7" s="188">
        <v>0.38194444444444442</v>
      </c>
      <c r="B7" s="184" t="s">
        <v>76</v>
      </c>
      <c r="C7" s="2" t="s">
        <v>76</v>
      </c>
      <c r="D7" s="2" t="s">
        <v>76</v>
      </c>
      <c r="E7" s="2" t="s">
        <v>76</v>
      </c>
      <c r="F7" s="2" t="s">
        <v>76</v>
      </c>
      <c r="G7" s="2" t="s">
        <v>76</v>
      </c>
      <c r="H7" s="240"/>
      <c r="I7" s="2" t="s">
        <v>76</v>
      </c>
      <c r="J7" s="2" t="s">
        <v>76</v>
      </c>
      <c r="K7" s="196" t="s">
        <v>76</v>
      </c>
      <c r="L7" s="183"/>
    </row>
    <row r="8" spans="1:12" ht="19.2" customHeight="1" x14ac:dyDescent="0.3">
      <c r="A8" s="188">
        <v>0.4236111111111111</v>
      </c>
      <c r="B8" s="242" t="s">
        <v>80</v>
      </c>
      <c r="C8" s="2" t="s">
        <v>78</v>
      </c>
      <c r="D8" s="200" t="s">
        <v>77</v>
      </c>
      <c r="E8" s="2" t="s">
        <v>78</v>
      </c>
      <c r="F8" s="200" t="s">
        <v>77</v>
      </c>
      <c r="G8" s="2" t="s">
        <v>76</v>
      </c>
      <c r="H8" s="240"/>
      <c r="I8" s="2" t="s">
        <v>77</v>
      </c>
      <c r="J8" s="198" t="s">
        <v>82</v>
      </c>
      <c r="K8" s="196" t="s">
        <v>77</v>
      </c>
      <c r="L8" s="183"/>
    </row>
    <row r="9" spans="1:12" ht="19.2" customHeight="1" x14ac:dyDescent="0.3">
      <c r="A9" s="188">
        <v>0.46527777777777773</v>
      </c>
      <c r="B9" s="243"/>
      <c r="C9" s="2" t="s">
        <v>78</v>
      </c>
      <c r="D9" s="201" t="s">
        <v>77</v>
      </c>
      <c r="E9" s="2" t="s">
        <v>78</v>
      </c>
      <c r="F9" s="201" t="s">
        <v>77</v>
      </c>
      <c r="G9" s="2" t="s">
        <v>78</v>
      </c>
      <c r="H9" s="240"/>
      <c r="I9" s="2" t="s">
        <v>77</v>
      </c>
      <c r="J9" s="198" t="s">
        <v>82</v>
      </c>
      <c r="K9" s="196" t="s">
        <v>77</v>
      </c>
      <c r="L9" s="183"/>
    </row>
    <row r="10" spans="1:12" ht="19.2" customHeight="1" x14ac:dyDescent="0.3">
      <c r="A10" s="188">
        <v>0.50694444444444442</v>
      </c>
      <c r="B10" s="243"/>
      <c r="C10" s="2" t="s">
        <v>77</v>
      </c>
      <c r="D10" s="201" t="s">
        <v>77</v>
      </c>
      <c r="E10" s="2" t="s">
        <v>77</v>
      </c>
      <c r="F10" s="201" t="s">
        <v>77</v>
      </c>
      <c r="G10" s="2" t="s">
        <v>78</v>
      </c>
      <c r="H10" s="240"/>
      <c r="I10" s="2" t="s">
        <v>77</v>
      </c>
      <c r="J10" s="198" t="s">
        <v>82</v>
      </c>
      <c r="K10" s="196" t="s">
        <v>77</v>
      </c>
      <c r="L10" s="183"/>
    </row>
    <row r="11" spans="1:12" ht="19.2" customHeight="1" x14ac:dyDescent="0.3">
      <c r="A11" s="188">
        <v>0.54861111111111105</v>
      </c>
      <c r="B11" s="243"/>
      <c r="C11" s="2" t="s">
        <v>77</v>
      </c>
      <c r="D11" s="201" t="s">
        <v>77</v>
      </c>
      <c r="E11" s="2" t="s">
        <v>77</v>
      </c>
      <c r="F11" s="201" t="s">
        <v>77</v>
      </c>
      <c r="G11" s="2" t="s">
        <v>77</v>
      </c>
      <c r="H11" s="240"/>
      <c r="I11" s="2" t="s">
        <v>77</v>
      </c>
      <c r="J11" s="198" t="s">
        <v>82</v>
      </c>
      <c r="K11" s="196" t="s">
        <v>77</v>
      </c>
      <c r="L11" s="183"/>
    </row>
    <row r="12" spans="1:12" ht="19.2" customHeight="1" x14ac:dyDescent="0.3">
      <c r="A12" s="188">
        <v>0.59027777777777779</v>
      </c>
      <c r="B12" s="244"/>
      <c r="C12" s="2" t="s">
        <v>77</v>
      </c>
      <c r="D12" s="201" t="s">
        <v>77</v>
      </c>
      <c r="E12" s="2" t="s">
        <v>77</v>
      </c>
      <c r="F12" s="201" t="s">
        <v>77</v>
      </c>
      <c r="G12" s="2" t="s">
        <v>77</v>
      </c>
      <c r="H12" s="240"/>
      <c r="I12" s="2" t="s">
        <v>77</v>
      </c>
      <c r="J12" s="198" t="s">
        <v>82</v>
      </c>
      <c r="K12" s="196" t="s">
        <v>77</v>
      </c>
      <c r="L12" s="183"/>
    </row>
    <row r="13" spans="1:12" ht="19.2" customHeight="1" thickBot="1" x14ac:dyDescent="0.35">
      <c r="A13" s="189">
        <v>0.63194444444444442</v>
      </c>
      <c r="B13" s="185"/>
      <c r="C13" s="186"/>
      <c r="D13" s="186"/>
      <c r="E13" s="186"/>
      <c r="F13" s="186"/>
      <c r="G13" s="186"/>
      <c r="H13" s="241"/>
      <c r="I13" s="186"/>
      <c r="J13" s="186"/>
      <c r="K13" s="197"/>
      <c r="L13" s="183"/>
    </row>
  </sheetData>
  <mergeCells count="3">
    <mergeCell ref="B4:K4"/>
    <mergeCell ref="H6:H13"/>
    <mergeCell ref="B8:B12"/>
  </mergeCells>
  <pageMargins left="0.11811023622047245" right="0.11811023622047245" top="0.35433070866141736" bottom="0.35433070866141736" header="0.31496062992125984" footer="0.31496062992125984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9</vt:i4>
      </vt:variant>
      <vt:variant>
        <vt:lpstr>Intervalli denominati</vt:lpstr>
      </vt:variant>
      <vt:variant>
        <vt:i4>7</vt:i4>
      </vt:variant>
    </vt:vector>
  </HeadingPairs>
  <TitlesOfParts>
    <vt:vector size="16" baseType="lpstr">
      <vt:lpstr>1 ANNO 1</vt:lpstr>
      <vt:lpstr>1 ANNO 2</vt:lpstr>
      <vt:lpstr>1 ANNO 3</vt:lpstr>
      <vt:lpstr>1 ANNO v.4</vt:lpstr>
      <vt:lpstr>1 ANNO v.5</vt:lpstr>
      <vt:lpstr>1 ANNO v.6</vt:lpstr>
      <vt:lpstr>Foglio2</vt:lpstr>
      <vt:lpstr>Foglio3</vt:lpstr>
      <vt:lpstr>Orario classe</vt:lpstr>
      <vt:lpstr>'1 ANNO 1'!Area_stampa</vt:lpstr>
      <vt:lpstr>'1 ANNO 2'!Area_stampa</vt:lpstr>
      <vt:lpstr>'1 ANNO 3'!Area_stampa</vt:lpstr>
      <vt:lpstr>'1 ANNO v.4'!Area_stampa</vt:lpstr>
      <vt:lpstr>'1 ANNO v.5'!Area_stampa</vt:lpstr>
      <vt:lpstr>'1 ANNO v.6'!Area_stampa</vt:lpstr>
      <vt:lpstr>'Orario classe'!Area_stampa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2024-06-03T13:22:11Z</cp:lastPrinted>
  <dcterms:created xsi:type="dcterms:W3CDTF">2023-02-12T12:48:15Z</dcterms:created>
  <dcterms:modified xsi:type="dcterms:W3CDTF">2024-06-06T06:21:28Z</dcterms:modified>
</cp:coreProperties>
</file>